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Z:\6_Szupermenta kommunikáció\4_Weblap\Akadálymentesítés 2025\Eredményközlő táblázatok\Dorottya\"/>
    </mc:Choice>
  </mc:AlternateContent>
  <xr:revisionPtr revIDLastSave="0" documentId="13_ncr:1_{2D321CF4-A8E7-43C4-9D90-6B06CAAD4B84}" xr6:coauthVersionLast="36" xr6:coauthVersionMax="47" xr10:uidLastSave="{00000000-0000-0000-0000-000000000000}"/>
  <bookViews>
    <workbookView xWindow="-110" yWindow="-110" windowWidth="23260" windowHeight="12580" xr2:uid="{00000000-000D-0000-FFFF-FFFF00000000}"/>
  </bookViews>
  <sheets>
    <sheet name="Tejeskávék" sheetId="6" r:id="rId1"/>
    <sheet name="Laktózmentes tejeskávék" sheetId="10" r:id="rId2"/>
  </sheets>
  <definedNames>
    <definedName name="_xlnm.Print_Area" localSheetId="1">'Laktózmentes tejeskávék'!$A$1:$AC$10</definedName>
    <definedName name="_xlnm.Print_Area" localSheetId="0">Tejeskávék!$A$1:$AB$25</definedName>
  </definedNames>
  <calcPr calcId="191029"/>
</workbook>
</file>

<file path=xl/calcChain.xml><?xml version="1.0" encoding="utf-8"?>
<calcChain xmlns="http://schemas.openxmlformats.org/spreadsheetml/2006/main">
  <c r="E10" i="10" l="1"/>
  <c r="E9" i="10"/>
  <c r="E8" i="10"/>
  <c r="E7" i="10"/>
  <c r="E6" i="10"/>
  <c r="E5" i="10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Nemes Tamás</author>
  </authors>
  <commentList>
    <comment ref="B1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" authorId="0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>Mintavétel időpontjában a mintavétel helyén feltüntetett ár alapján meghatározva.</t>
        </r>
      </text>
    </comment>
    <comment ref="F1" authorId="0" shapeId="0" xr:uid="{418D83C9-B7EA-4220-A18D-65B96573AC9A}">
      <text>
        <r>
          <rPr>
            <b/>
            <sz val="10"/>
            <color indexed="81"/>
            <rFont val="Tahoma"/>
            <family val="2"/>
            <charset val="238"/>
          </rPr>
          <t>Gy: Gyártó
F: Forgalmazó</t>
        </r>
      </text>
    </comment>
    <comment ref="B5" authorId="0" shapeId="0" xr:uid="{4A672993-D190-496F-8A7C-7B33ECB27E0A}">
      <text/>
    </comment>
    <comment ref="B6" authorId="0" shapeId="0" xr:uid="{4895520F-DFAC-435D-A122-CEABF00D6DA3}">
      <text/>
    </comment>
    <comment ref="B7" authorId="0" shapeId="0" xr:uid="{B75431C7-D5A5-471F-8956-5BC1DF105C76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" authorId="0" shapeId="0" xr:uid="{D86ADD20-CB82-440B-A7D7-ABB535C3AAB9}">
      <text/>
    </comment>
    <comment ref="B9" authorId="0" shapeId="0" xr:uid="{49A958DD-B68E-42CD-A435-1AC9C5318190}">
      <text/>
    </comment>
    <comment ref="A10" authorId="0" shapeId="0" xr:uid="{B87B44F4-13D3-49DD-AB54-9AEE934882B6}">
      <text>
        <r>
          <rPr>
            <b/>
            <sz val="10"/>
            <color indexed="81"/>
            <rFont val="Tahoma"/>
            <family val="2"/>
            <charset val="238"/>
          </rPr>
          <t>Hiányos összetevő jelölés (nem jelölt színezék) miatt nem rangsorolt termék.</t>
        </r>
      </text>
    </comment>
    <comment ref="B10" authorId="0" shapeId="0" xr:uid="{908082C7-E7C2-4E5D-A974-7A06716757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B1482943-1DF0-427D-ADA0-D2C7530AB7DD}">
      <text>
        <r>
          <rPr>
            <b/>
            <sz val="10"/>
            <color indexed="81"/>
            <rFont val="Tahoma"/>
            <family val="2"/>
            <charset val="238"/>
          </rPr>
          <t>Hiányos összetevő jelölés (nem jelölt színezék) miatt nem rangsorolt termék.</t>
        </r>
      </text>
    </comment>
    <comment ref="B11" authorId="0" shapeId="0" xr:uid="{FAD05C04-84B4-476E-92DB-8F220C38BA99}">
      <text/>
    </comment>
    <comment ref="B12" authorId="0" shapeId="0" xr:uid="{A6341C33-6A46-4893-BEB6-CEE249416844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3" authorId="0" shapeId="0" xr:uid="{F2B4FF84-102D-453F-90A9-F19C769FC809}">
      <text/>
    </comment>
    <comment ref="B14" authorId="0" shapeId="0" xr:uid="{BE909893-CD0E-4EC0-B544-550B6A0701D7}">
      <text/>
    </comment>
    <comment ref="B15" authorId="0" shapeId="0" xr:uid="{2DC53B83-76A2-407C-883F-FCF95B5EF367}">
      <text/>
    </comment>
    <comment ref="B16" authorId="0" shapeId="0" xr:uid="{59A200FD-F459-4B91-BFD5-58E93BAFFC66}">
      <text/>
    </comment>
    <comment ref="B17" authorId="0" shapeId="0" xr:uid="{76F6902F-D265-49C8-9C44-F621C6988D46}">
      <text/>
    </comment>
    <comment ref="B18" authorId="0" shapeId="0" xr:uid="{127469C0-678E-475A-BFEE-F885D04BDFE8}">
      <text/>
    </comment>
    <comment ref="B19" authorId="0" shapeId="0" xr:uid="{79EE7F24-D23A-40B1-BF52-9367877BDF6B}">
      <text/>
    </comment>
    <comment ref="B20" authorId="0" shapeId="0" xr:uid="{6532BFB5-D179-4DCF-92AB-BE11BE10E23D}">
      <text/>
    </comment>
    <comment ref="B21" authorId="0" shapeId="0" xr:uid="{9710E78A-0DB5-4E44-9276-8CE1414C4919}">
      <text/>
    </comment>
    <comment ref="B22" authorId="0" shapeId="0" xr:uid="{C5BD3E52-05BA-444E-825F-A2B7294E051A}">
      <text/>
    </comment>
    <comment ref="B23" authorId="0" shapeId="0" xr:uid="{F391C645-0CB1-455C-982A-1D425D82518A}">
      <text/>
    </comment>
    <comment ref="B24" authorId="0" shapeId="0" xr:uid="{0FBDFFD4-98C3-4340-8934-CD5DB6D15613}">
      <text/>
    </comment>
    <comment ref="B25" authorId="0" shapeId="0" xr:uid="{603710C5-C32F-42F5-9F26-11F0ACAF911B}">
      <text/>
    </comment>
    <comment ref="B26" authorId="0" shapeId="0" xr:uid="{3593789E-D484-4E02-9F24-39C34F0DA5F6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Nemes Tamás</author>
  </authors>
  <commentList>
    <comment ref="B1" authorId="0" shapeId="0" xr:uid="{E8C3B556-74BE-469E-8A8B-DE09D7FAE34E}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" authorId="0" shapeId="0" xr:uid="{AB22E1EE-5AD6-49C8-AA4C-1A25430B2C74}">
      <text>
        <r>
          <rPr>
            <b/>
            <sz val="10"/>
            <color indexed="81"/>
            <rFont val="Tahoma"/>
            <family val="2"/>
            <charset val="238"/>
          </rPr>
          <t>Mintavétel időpontjában a mintavétel helyén feltüntetett ár alapján meghatározva.</t>
        </r>
      </text>
    </comment>
    <comment ref="F1" authorId="0" shapeId="0" xr:uid="{EA30D21C-3DEA-439D-B139-3AA395549278}">
      <text>
        <r>
          <rPr>
            <b/>
            <sz val="10"/>
            <color indexed="81"/>
            <rFont val="Tahoma"/>
            <family val="2"/>
            <charset val="238"/>
          </rPr>
          <t>Gy: Gyártó
F: Forgalmazó</t>
        </r>
      </text>
    </comment>
    <comment ref="B5" authorId="0" shapeId="0" xr:uid="{93C4646B-AEA5-4081-A42F-06E7847DDE33}">
      <text/>
    </comment>
    <comment ref="B6" authorId="0" shapeId="0" xr:uid="{108D4B03-C163-40BA-BFC1-AB33DD7A9650}">
      <text/>
    </comment>
    <comment ref="B7" authorId="0" shapeId="0" xr:uid="{7059F5CE-6C86-417B-A67E-A4330A626C11}">
      <text/>
    </comment>
    <comment ref="B8" authorId="0" shapeId="0" xr:uid="{5EB80FBA-1129-49F7-9E0F-AC52F076B634}">
      <text/>
    </comment>
    <comment ref="B9" authorId="0" shapeId="0" xr:uid="{54BD1D0B-14C0-4232-A97A-1BF78F25937C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 xr:uid="{061D2A38-E8BC-4C3B-A212-78671A36DDAC}">
      <text/>
    </comment>
  </commentList>
</comments>
</file>

<file path=xl/sharedStrings.xml><?xml version="1.0" encoding="utf-8"?>
<sst xmlns="http://schemas.openxmlformats.org/spreadsheetml/2006/main" count="575" uniqueCount="178">
  <si>
    <t>TERMÉK NEVE</t>
  </si>
  <si>
    <t>HATÓSÁGI MINTAVÉTEL HELYE</t>
  </si>
  <si>
    <t>KEDVELTSÉGI VIZSGÁLAT</t>
  </si>
  <si>
    <t>*Egérrel a cellára mutatva további információ jelenik meg.</t>
  </si>
  <si>
    <t>EGYÉB INFORMÁCIÓ</t>
  </si>
  <si>
    <t>ÁLLOMÁNY</t>
  </si>
  <si>
    <t>ILLAT</t>
  </si>
  <si>
    <t>ÍZ</t>
  </si>
  <si>
    <t>_</t>
  </si>
  <si>
    <t>F.: Naszálytej Zrt, 2600 Vác, Deákvári fasor 10</t>
  </si>
  <si>
    <t>laktózmentes</t>
  </si>
  <si>
    <t>tej 95%, cukor, kávés készítmény 1,6% (cukor, karamellszirup, kávékivonat 16%, aroma, étkezési só, sűrítőanyag, karragén)</t>
  </si>
  <si>
    <t>74% pasztőrözött teljes tej, 17% arabica kávé, 5% pasztőrözött tejszín, cukor, stabilizátorok: nátrium-karbonátok, karragén</t>
  </si>
  <si>
    <t>tej (94,8%), cukor, kávé aroma, színezék (karamell), instant kávé (0,1%), sűrítő anyag (karragén)</t>
  </si>
  <si>
    <t>78% zsírszegény tej, arabica kávé 17%, cukor, kakaópor, stabilizátorok: nátrium karbonátok, karragén</t>
  </si>
  <si>
    <t>tej (94,8%), cukor, kávé, aroma, színezék (karamell), instant kávé (0,1%), sűrítőanyag (karragén)</t>
  </si>
  <si>
    <t>teljes tej 75%, frissen főzött arab kávé 17%, tejszín 5%, cukor</t>
  </si>
  <si>
    <t>félzsíros tej 80%, frissen főzött arab kávé 15%, cukor, kakaópor 0,2%, stabilizátor: nátrium-foszfát, sűrítőanyag: karragén.</t>
  </si>
  <si>
    <t>tej (94,8%), cukor, kávé aroma, színezék (karamell), instant kávé (0,1%), stabilizátor (karragén)</t>
  </si>
  <si>
    <t>Metro Kereskedelmi Kft., 9700 Szombathely, 11-es Huszár u 210.</t>
  </si>
  <si>
    <t>Auchan Magyarország Kereskedelmi Kft., 2040 Budaörs, Sport utca 2-4.</t>
  </si>
  <si>
    <t>Penny Market Kereskedelmi Kft., 5900 Orosháza, Móricz Zs. út 2.</t>
  </si>
  <si>
    <t>Auchan Magyarország Kereskedelmi Kft., 6000 Kecskemét, Dunaföldvári út 2.</t>
  </si>
  <si>
    <t>Tesco Global Áruházak Zrt., 8900 Zalaegerszeg, Sport u. 1.</t>
  </si>
  <si>
    <t>Spar Magyarország Kereskedelmi Kft., 5700 Gyula, Kétegyházi út 1.</t>
  </si>
  <si>
    <t>&lt; 50</t>
  </si>
  <si>
    <t>&lt; 25</t>
  </si>
  <si>
    <t>&lt; 12,5</t>
  </si>
  <si>
    <t>&lt; 1,0</t>
  </si>
  <si>
    <t>&lt; 0,1</t>
  </si>
  <si>
    <r>
      <t>5,0*10</t>
    </r>
    <r>
      <rPr>
        <b/>
        <vertAlign val="superscript"/>
        <sz val="14"/>
        <rFont val="Calibri"/>
        <family val="2"/>
        <charset val="238"/>
        <scheme val="minor"/>
      </rPr>
      <t>1</t>
    </r>
  </si>
  <si>
    <r>
      <rPr>
        <sz val="14"/>
        <color theme="1"/>
        <rFont val="Calibri"/>
        <family val="2"/>
        <charset val="238"/>
        <scheme val="minor"/>
      </rPr>
      <t>2,3*10</t>
    </r>
    <r>
      <rPr>
        <vertAlign val="superscript"/>
        <sz val="14"/>
        <color theme="1"/>
        <rFont val="Calibri"/>
        <family val="2"/>
        <charset val="238"/>
        <scheme val="minor"/>
      </rPr>
      <t>7</t>
    </r>
  </si>
  <si>
    <r>
      <rPr>
        <sz val="14"/>
        <rFont val="Calibri"/>
        <family val="2"/>
        <charset val="238"/>
        <scheme val="minor"/>
      </rPr>
      <t>4,6*10</t>
    </r>
    <r>
      <rPr>
        <vertAlign val="superscript"/>
        <sz val="14"/>
        <rFont val="Calibri"/>
        <family val="2"/>
        <charset val="238"/>
        <scheme val="minor"/>
      </rPr>
      <t>4</t>
    </r>
  </si>
  <si>
    <t>77% zsírszegény tej, 17% Arabica kávé, cukor, karamellizált cukorszirup, kakaópor, stabilizátorok: nátrium-karbonátok, karragén</t>
  </si>
  <si>
    <r>
      <t xml:space="preserve">tej (70%), kávésűrítmény </t>
    </r>
    <r>
      <rPr>
        <sz val="14"/>
        <color theme="1"/>
        <rFont val="Calibri"/>
        <family val="2"/>
        <charset val="238"/>
      </rPr>
      <t>[</t>
    </r>
    <r>
      <rPr>
        <sz val="14"/>
        <color theme="1"/>
        <rFont val="Calibri"/>
        <family val="2"/>
        <charset val="238"/>
        <scheme val="minor"/>
      </rPr>
      <t>cukor, glükóz-fruktóz szirup, sűrítő anyagok (E 1422, E 412), karamell sűrítmény, kávékivonat (0,6%), kakaópor</t>
    </r>
    <r>
      <rPr>
        <sz val="14"/>
        <color theme="1"/>
        <rFont val="Calibri"/>
        <family val="2"/>
        <charset val="238"/>
      </rPr>
      <t>]</t>
    </r>
    <r>
      <rPr>
        <sz val="14"/>
        <color theme="1"/>
        <rFont val="Calibri"/>
        <family val="2"/>
        <charset val="238"/>
        <scheme val="minor"/>
      </rPr>
      <t>, víz, savanyúságot szabályozó anyagok (E 270, E 339), aroma, laktáz enzim</t>
    </r>
  </si>
  <si>
    <t>laktózmentes, hozzáadott cukrot nem tartalmaz</t>
  </si>
  <si>
    <t>teljes tej, sovány tej, víz, cukor, 1,3% kávé-kivonat, stabilizátorok: cellulóz, nátrium-karboxi-metil-cellulóz, nátrium-foszfátok, nátrium-karbonátok, karamellcukor-szirup, aroma, étkezési só</t>
  </si>
  <si>
    <t>F.: HELL ENERGY Magyarország Kft. 1062 Budapest, Andrássy út 126.</t>
  </si>
  <si>
    <t>Gy.: Mlékárna Kunín a.s., 742 53 Kunín 291, 723 14 provozovna Ostrava – Martinov Csehország</t>
  </si>
  <si>
    <t>Gy.: RAJO a.s., Studená 35, 823 55 Bratislava, Szlovák Köztársaság</t>
  </si>
  <si>
    <t>F.: Import-Trade Hungary Kft. 2870 Kisbér, Széchenyi u. 55.</t>
  </si>
  <si>
    <t xml:space="preserve">Gy.: Sole-Mizo Zrt. 9300 Csorna, Soproni út 1. </t>
  </si>
  <si>
    <t>Gy.: Molkerei Alois Müller GmbH &amp; Co. KG, Zollerstraβe 7, 86850 Aretsried</t>
  </si>
  <si>
    <t xml:space="preserve">Gy.: Tolnatej Zrt. 7100 Szekszárd, Keselyűsi út 26. </t>
  </si>
  <si>
    <t>Gy.: Sole-Mizo Zrt. 9300 Csorna, Soproni út 1.</t>
  </si>
  <si>
    <t>F.: Foodnet Zrt. 1143 Budapest, Hungária köz 5.</t>
  </si>
  <si>
    <t>F.: Molkerei Gropper GmbH &amp; Co. KG, Am Mühlberg 2, DE-86657 Bissingen, Németország</t>
  </si>
  <si>
    <t>Gy.: Arla Foods amba 8260 Viby DK Dánsko</t>
  </si>
  <si>
    <t xml:space="preserve">Gy.: KUNTEJ Zrt. 5350 Tiszafüred, Igari út 57. </t>
  </si>
  <si>
    <t>F.: Auchan Magyarország Kft. 2040 Budaörs, Sport utca 2-4.</t>
  </si>
  <si>
    <t>F.: Spar Magyarország Kereskedelmi Kft., 2060 Bicske, SPAR út</t>
  </si>
  <si>
    <t>pasztőrözött zsírszegény tej (75%); ivóvíz; cukor; kávékivonat (1,2%); karamellizált cukorszirup; módosított keményítő (hidroxipropil-dikeményítő-foszfát); aroma; savanyúságot szabályozó anyag (nátrium hidroxid); koffein (0,04%); glükuronolakton; inozitol.</t>
  </si>
  <si>
    <r>
      <t xml:space="preserve">tej (95,25%), cukor, kávékészítmény (1,25%), </t>
    </r>
    <r>
      <rPr>
        <sz val="14"/>
        <color theme="1"/>
        <rFont val="Calibri"/>
        <family val="2"/>
        <charset val="238"/>
      </rPr>
      <t>[</t>
    </r>
    <r>
      <rPr>
        <sz val="14"/>
        <color theme="1"/>
        <rFont val="Calibri"/>
        <family val="2"/>
        <charset val="238"/>
        <scheme val="minor"/>
      </rPr>
      <t>kávékivonat (32%), kukoricakeményítő, karamell-cukorszirup, aroma, stabilizátorok: karragén és guargumi</t>
    </r>
    <r>
      <rPr>
        <sz val="14"/>
        <color theme="1"/>
        <rFont val="Calibri"/>
        <family val="2"/>
        <charset val="238"/>
      </rPr>
      <t>]</t>
    </r>
  </si>
  <si>
    <t>Gy.: KUNTEJ Zrt. 5350 Tiszafüred, Igari út 57.,
F.: Penny Market Kft. 2351 Alsónémedi, Penny utca 2.</t>
  </si>
  <si>
    <t>3,1% zsírtartalmú tej (75%), Starbucks Arabica kávé (víz, kávékivonat) (20%), cukor (4,7%), természetes kávéaroma, savanyúságot szabályozó anyag (kálium-karbonátok), stabilizátorok (karragén, guargumi), emulgeálószer (zsírsavak mono- és digliceridjei)</t>
  </si>
  <si>
    <t>1,1% zsírtartalmú tej (75%), Starbucks Arabica kávé (kávé és kávékivonat) (24,8%), savanyúságot szabályozó anyag (kálium- karbonátok), stabilizátorok (karragén, gellángumi) édesítőszer (Aceszulfám-K), enzim (laktáz)</t>
  </si>
  <si>
    <t>F.: FrieslandCampina Hungária ZRt. 1134 Budapest, Váci út 33.</t>
  </si>
  <si>
    <t>tej (2,3% zsírtartalommal) (87%), cukor, folyékony kávékivonat (4%), stabilizátor (gellángumi), aromák, savanyúságot szabályozó anyag (kálium- karbonátok)</t>
  </si>
  <si>
    <r>
      <t xml:space="preserve">tej, kávépor 1,3% </t>
    </r>
    <r>
      <rPr>
        <sz val="14"/>
        <color theme="1"/>
        <rFont val="Calibri"/>
        <family val="2"/>
        <charset val="238"/>
      </rPr>
      <t>{</t>
    </r>
    <r>
      <rPr>
        <sz val="14"/>
        <color theme="1"/>
        <rFont val="Calibri"/>
        <family val="2"/>
        <charset val="238"/>
        <scheme val="minor"/>
      </rPr>
      <t>kávékivonat (48,5%), kukoricakeményítő, aroma, színezék (karamell), stabilizátorok (karragén, guargumi), koffein, édesítőszer (stevia), só</t>
    </r>
    <r>
      <rPr>
        <sz val="14"/>
        <color theme="1"/>
        <rFont val="Calibri"/>
        <family val="2"/>
        <charset val="238"/>
      </rPr>
      <t>}</t>
    </r>
    <r>
      <rPr>
        <sz val="14"/>
        <color theme="1"/>
        <rFont val="Calibri"/>
        <family val="2"/>
        <charset val="238"/>
        <scheme val="minor"/>
      </rPr>
      <t>, laktáz enzim</t>
    </r>
  </si>
  <si>
    <t>71% tej, víz, cukor, 1,1% kávékivonat, színezék: karamell, stabilizátorok: nátrium-foszfát, cellulóz, cellulózgumi; aroma, jódozott asztali só (só, kálium-jodát)</t>
  </si>
  <si>
    <t>zsírszegény tej (70%), kávés készítmény (24%), (ivóvíz, 0,15% kávékivonat), invertcukor-szirup, karamellszirup, étkezési só, stabilizátor (E407), aroma</t>
  </si>
  <si>
    <t>zsírszegény tej, arabica-robusta kávékeverék 13% (víz, azonnal oldódó kávé), cukor, zsírszegény kakaópor, tejfehérje, módosított keményítő, savanyúságot szabályozó anyag: nátrium citrát, stabilizátor: karragén, aroma</t>
  </si>
  <si>
    <t>Gy.: Sole-Mizo Zrt. 6728 Szeged, Budapesti út 6.</t>
  </si>
  <si>
    <t>tej, cukor, karamelloldat, színezék (szulfitos-ammóniás karamell), valódi instant kávé (0,1%), aroma, savanyúságot szabályozó anyag (nátrium-foszfátok), stabilizátorok (karragén)</t>
  </si>
  <si>
    <t>Tesco Global Áruházak Zrt., 4031 Debrecen, Kishegyesi út 1-11.</t>
  </si>
  <si>
    <t>Auchan Magyarország Kereskedelmi Kft., 9024 Győr, Vasvári Pál utca 1/A.</t>
  </si>
  <si>
    <t>Tesco-Global Áruházak Zrt., 4031 Debrecen, Kishegyesi út 1-11.</t>
  </si>
  <si>
    <t xml:space="preserve">Lidl Magyarország Kereskedelmi Bt., 4031 Debrecen, Derék utca 31. </t>
  </si>
  <si>
    <t xml:space="preserve">Auchan Magyarország Kereskedelmi Kft., 9024 Győr, Vasvári Pál utca 1/A </t>
  </si>
  <si>
    <t>tej, cukor, azonnal oldódó kávé (0,4%), színezék (ammóniás-karamell), aroma, savanyúságot szabályozó anyag (nátrium foszfátok), laktázenzim</t>
  </si>
  <si>
    <t>tej, cukor, azonnal oldódó kávé (0,9%), aroma, savanyúságot szabályozó anyag (nátrium foszfátok)</t>
  </si>
  <si>
    <t>zsírszegény tej (75%), Starbucks Arabica kávé (víz, kávékivonat) (18,8%), cukor (6%), természetes kávé aroma, savanyúságot szabályozó anyag (kálium-karbonát)</t>
  </si>
  <si>
    <t>75% teljes tej, arabica kávé 23%, cukor, stabilizátorok: nátrium karbonátok, karragén; laktáz enzim</t>
  </si>
  <si>
    <t>Aldi Magyarország Élelmiszer Bt., 4031 Debrecen, Kishatár u. 9/A.</t>
  </si>
  <si>
    <t>Penny Market Kereskedelmi Kft., 6723 Szeged, Makkosházi krt.</t>
  </si>
  <si>
    <t>77% teljes tej, 17% arabica kávé, cukor, karamellizált cukorszirup, kakaópor, stabilizátorok: nátrium-karbonát, karragén</t>
  </si>
  <si>
    <t>tej, azonnal oldódó kávé (0,8%), színezék (ammóniás-karamell), aroma, savanyúságot szabályozó anyag (nátrium-foszfátok), stabilizátor (karragén, gellángumi), laktázenzim</t>
  </si>
  <si>
    <t>Magic Milk Jegeskávé Ultramagas hőmérsékleten hőkezelt (UHT), homogénezett, félzsíros laktózmentes ízesített készítmény</t>
  </si>
  <si>
    <r>
      <rPr>
        <sz val="7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Naszálytej Zrt. 2600 Vác, Deákvári fasor 10.</t>
    </r>
  </si>
  <si>
    <t>Penny Ready Latte CAPPUCCINO-zsírszegény, ízesített tejkészítmény Arabica kávéval. Pasztőrözött, homogénezett. Zsírtartalom a tej részben: 1,5% (m/m)</t>
  </si>
  <si>
    <t>Molkerei Gropper GmbH &amp; Co. KG Am Mühlberg 2 D-86657 Bissingen, Németország</t>
  </si>
  <si>
    <t>Gy.: Molkerei Gropper GmbH &amp; Co. KG Am Mühlberg 2 D-86657 Bissingen, Németország</t>
  </si>
  <si>
    <t>NÖM Café Espresso, Ultramagas hőmérsékleten hőkezelt, 1,3% zsírtartalmú tejből készült zsírszegény kávéízesítésű tejital</t>
  </si>
  <si>
    <t>NÖM AG, Vöslauer Straβe 109, 2500 Baden, Ausztria</t>
  </si>
  <si>
    <t>Rauch Cafemio Macchiato, Kávé ital tejjel (2,5% zsírtartalom)</t>
  </si>
  <si>
    <t>RAUCH Fruchtsäfte GmbH &amp; Co OG Langgasse 1A-6830 Rankweil Austria</t>
  </si>
  <si>
    <t>Meggle Caffee Latte, Ultramagas hőmérsékleten hőkezelt (UHT), félzsíros, homogénezett kávés tejkészítmény. Zsírtartalom min. 2,2 % (m/m)</t>
  </si>
  <si>
    <t>Milli jegeskávé, Ultramagas hőmérsékleten hőkezelt, homogénezett, félzsíros, ízesített tejkészítmény 2,0% (m/m) zsírtartalommal</t>
  </si>
  <si>
    <t>Completa Jegeskávé UHT, homogénezett, félzsíros ízesített tejkészítmény 2,0% (m/m) zsírtartalommal</t>
  </si>
  <si>
    <t>ENERGY COFFEE – Cappuccino - Ultramagas hőmérsékleten hőkezelt (UHT), homogénezett zsírszegény kávés tejital</t>
  </si>
  <si>
    <t>HELL ENERGY Kft. 3800 Szikszó, Hell u. 2</t>
  </si>
  <si>
    <t>Molkerei Gropper GmbH &amp; Co. KG Am Mühlberg 2, D-86657 Bissingen</t>
  </si>
  <si>
    <t>Emmi Caffé Latte Cappuccino Jeges kávé frissen főzött arab kávéval. 1,5%-os tejjel és kakaóporral. Pasztőrözött</t>
  </si>
  <si>
    <t>Mizo Espresso Ultramagas hőmérsékleten hőkezelt (UHT), homogénezett, laktózmentes zsírszegény kávés tej. 1,4 % zsírtartalom</t>
  </si>
  <si>
    <t>Sole-Mizo Zrt. 9300 Csorna, Soproni út 1.</t>
  </si>
  <si>
    <t>Müller Jegeskávé Cappuccino, Arabica-robusta kávéval ízesített és édesített zsírszegény tejital, pasztörizált. 1,2% zsír a késztermékben</t>
  </si>
  <si>
    <t>Mizo Kapuciner Ultramagas hőmérsékleten hőkezelt (UHT), homogénezett, félzsíros kávés tej. 3,3 % zsírtartalom</t>
  </si>
  <si>
    <t>Caffe Latte, ultramagas hőmérsékleten hőkezelt, homogénezett, laktózmentes, zsírszegény, kávés, ízesített tejkészítmény édesítőszerrel. Zsírtartalom: 1,5 % Hozzáadott cukor nélkül</t>
  </si>
  <si>
    <t xml:space="preserve">Tolnatej Zrt. 7100 Szekszárd, Keselyűsi út 26. </t>
  </si>
  <si>
    <t>Mizo tejeskávé nagyon magas hőmérsékleten hőkezelt, homogénezett, zsírszegény kávés tej, 1,4 % zsírtartalom</t>
  </si>
  <si>
    <t>Sole-Mizo Zrt. 6728 Szeged, Budapesti út 6.</t>
  </si>
  <si>
    <t>Emmi Caffé Latte Macchiato Jegeskávé frissen főzött arab kávéval. 5%-os tejjel és tejszínnel. Pasztőrözött</t>
  </si>
  <si>
    <t>Sissy Tejeskávé Nagyon magas hőmérsékleten hőkezelt (ESL), homogénezett, zsírszegény kávés ízű tejkészítmény. Zsírtartalom: 1,4 % (m/m)</t>
  </si>
  <si>
    <t>KUNTEJ Zrt. 5350 Tiszafüred, Igari út 57.</t>
  </si>
  <si>
    <t>STARBUCKS frappuccino Zsírszegény kávés tejital Starbucks® Arabica kávéból, sterilizált. Homogenizált</t>
  </si>
  <si>
    <t xml:space="preserve">Sole-Mizo Zrt. 9300 Csorna, Soproni út 1. </t>
  </si>
  <si>
    <t>Starbucks caffé latte Fairtrade-tanúsítvánnyal rendelkező Starbucks® Arabica kávét tartalmazó homogénezett félzsíros tejital. Zsírtartalom a késztermékben: 2,6% (UHT) Magas koffeintartalmú (47mg/100 ml)</t>
  </si>
  <si>
    <t>Starbucks Skinny Latte No added sugar* lactose free Fairtrade-tanúsítvánnyal rendelkező Starbucks® Arabica kávét tartalmazó homogénezett zsírszegény laktózmentes tejital édesítőszerrel. Ultramagas hőmérsékleten hőkezelt (UHT)</t>
  </si>
  <si>
    <t>Parmalat Tejeskávé Nagyon magas hőmérsékleten pasztőrözött, homogénezett, zsírszegény, kávés ízű tejkészítmény. Zsírtartalom: 1,4 % (m/m)</t>
  </si>
  <si>
    <t>Amaroy Cafe Latte Cappuccino, Cappuccino ízű kávés tejkészítmény. Zsírszegény, pasztőrözött, homogénezett, zsírtartalom 1,3% (m/m)</t>
  </si>
  <si>
    <t xml:space="preserve"> Hochwald Foods GmbH Bahnhofstraβe 37-43; D-54424 Thalfang</t>
  </si>
  <si>
    <t>Auchan Tejeskávé Nagyon magas hőmérsékleten pasztőrözött (ESL), homogénezett, zsírszegény, kávés ízű tejkészítmény. Zsírtartalom: 1,4 % (m/m)</t>
  </si>
  <si>
    <t>laktózmentes,
no added sugar (hozzáadott cukrot nem tartalmaz)</t>
  </si>
  <si>
    <t>laktózmentes
no added sugar (hozzáadott cukrot nem tartalmaz)</t>
  </si>
  <si>
    <t>S Budget Cappuccino, Kávés tejital arabica kávéból zsírszegény, pasztőrözött, zsírtartalom: 1,2% (m/m)</t>
  </si>
  <si>
    <t>Latte Macchiato - Tejszínes kávés ital 17% kávéval (100% arabica), pasztőrözött. Zsírtartalom: 4,1% (m/m)</t>
  </si>
  <si>
    <t>Parmalat Caffé Latte cappuccino, Ultramagas hőmérsékleten hőkezelt, homogénezett, zsírszegény kávé ízű ital. Zsírtartalom: 1,3% (m/m)</t>
  </si>
  <si>
    <t>Mizo Coffee Selection Cappuccino Ultramagas hőmérsékleten hőkezelt (UHT) homogénezett, laktózmentes félzsíros kávés tej. 2,8% zsírtartalom</t>
  </si>
  <si>
    <t>Hochwald Ice Kaffee May Jegeskávé, Eredeti olasz recept alapján készült zsírszegény kávés tejkészítmény, hőkezelt, homogénezett. A tejalkotó zsírtartalma: 1,5%. Zsírtartalom: 1,1% (m/m)</t>
  </si>
  <si>
    <t>Mlékárna Kunín, s.r.o. - provozovna Martinov Martinovská 3291/46, Martinov, 72300 Ostrava, Csehország</t>
  </si>
  <si>
    <t>RAUCH Fruchtsäfte
GmbH &amp; Co OG Kuhbrückweg 2
6714 Nüziders, Ausztria</t>
  </si>
  <si>
    <t>RAJO a.s. Bratislava 	Bratislavský, Szlovák Köztársaság</t>
  </si>
  <si>
    <t>FrieslandCampina Belgium Venecolaan 17 
9880 Aalter, Belgium</t>
  </si>
  <si>
    <t>Molkerei Gropper GmbH &amp; Co. KG Am Mühlberg 2, D-86657 Bissingen, Németország</t>
  </si>
  <si>
    <t>Emmi Schweiz AG Milchstrasse 9
3072 Ostermundigen
BE, Svájc</t>
  </si>
  <si>
    <t>Sachsenmilch Leppersdord GmbH An Den Bereiten 01454 Wachau  Ot Lepperdorf, Németország</t>
  </si>
  <si>
    <t>Cocio Chokolademælk A/S Øresundsvej 15, 6715
Esbjerg N, Dánia</t>
  </si>
  <si>
    <t>Molkerei Gropper GmbH &amp; Co. KG, Am Mühlberg 2, DE-86657 Bissingen, Németország</t>
  </si>
  <si>
    <t>Arla Foods Amba, Esbjerg
Mejeri Kvaglundvej 84, 6705
Esbjerg Ø, Dánia</t>
  </si>
  <si>
    <t>Peter-May-Straße 27, 50374 Erftstadt, Németország</t>
  </si>
  <si>
    <t xml:space="preserve">Molkerei Gropper GmbH &amp; Co. KG Am Mühlberg 2, D-86657 Bissingen, Németország </t>
  </si>
  <si>
    <t>X</t>
  </si>
  <si>
    <r>
      <rPr>
        <b/>
        <sz val="14"/>
        <color rgb="FFFF0000"/>
        <rFont val="Calibri"/>
        <family val="2"/>
        <charset val="238"/>
        <scheme val="minor"/>
      </rPr>
      <t>X</t>
    </r>
    <r>
      <rPr>
        <b/>
        <sz val="14"/>
        <color theme="1"/>
        <rFont val="Calibri"/>
        <family val="2"/>
        <charset val="238"/>
        <scheme val="minor"/>
      </rPr>
      <t>: Egérrel a cellára mutatva további információ jelenik meg.</t>
    </r>
  </si>
  <si>
    <t>Amaroy Caffé Latte Macchiato, Latte Macchiato kávés tejkészítmény, félzsíros, pasztőrözött, homogénezett, zsírtartalom 2,6% (m/m), laktózmentes</t>
  </si>
  <si>
    <t>KEDVELTSÉGI</t>
  </si>
  <si>
    <t>RANGSOR</t>
  </si>
  <si>
    <t>TERMÉK</t>
  </si>
  <si>
    <t>FOTÓ*</t>
  </si>
  <si>
    <t>KISZERELÉS</t>
  </si>
  <si>
    <t>(ml)</t>
  </si>
  <si>
    <t>ÁR *</t>
  </si>
  <si>
    <t>(Ft/l)</t>
  </si>
  <si>
    <t>JELÖLÉSEN FELTÜNTETETT</t>
  </si>
  <si>
    <t>GYÁRTÓ/FORGALMAZÓ *</t>
  </si>
  <si>
    <t>JELÖLÉSEN FELTÜNTETETT GYÁRTÓ AZ OVÁLJEL</t>
  </si>
  <si>
    <t>ALAPJÁN</t>
  </si>
  <si>
    <t>ÖSSZETEVŐK</t>
  </si>
  <si>
    <t>KÜLSŐ</t>
  </si>
  <si>
    <t>MEGJELENÉS, SZÍN</t>
  </si>
  <si>
    <t>ÖSSZESÍTETT</t>
  </si>
  <si>
    <t>PONTSZÁM</t>
  </si>
  <si>
    <t>HATÓSÁGI</t>
  </si>
  <si>
    <t>VIZSGÁLATOK</t>
  </si>
  <si>
    <t>MIKROORGANIZMUSOK</t>
  </si>
  <si>
    <t>SZÁMA
(CFU/ml)</t>
  </si>
  <si>
    <t>ENTEROBAKTÉRIUM</t>
  </si>
  <si>
    <t>(CFU/ml)</t>
  </si>
  <si>
    <t>ZSÍRTARTALOM</t>
  </si>
  <si>
    <t>%(m/m)</t>
  </si>
  <si>
    <t>FEHÉRJETARTALOM</t>
  </si>
  <si>
    <t>ÖSSZES</t>
  </si>
  <si>
    <t>CUKORTARTALOM
%(m/m)</t>
  </si>
  <si>
    <t>KALCIUM</t>
  </si>
  <si>
    <t>(mg/100ml)</t>
  </si>
  <si>
    <t>KOFFEIN</t>
  </si>
  <si>
    <t>ASZPARTÁM</t>
  </si>
  <si>
    <t>(mg/l)</t>
  </si>
  <si>
    <t>CIKLAMINSAV</t>
  </si>
  <si>
    <t>ACESZULFÁM-K</t>
  </si>
  <si>
    <t>NEOHESZPERIDIN DC</t>
  </si>
  <si>
    <t>NEOTÁM</t>
  </si>
  <si>
    <t>SZUKRALÓZ</t>
  </si>
  <si>
    <t>SZACHARIN</t>
  </si>
  <si>
    <t>SZTEVIOL</t>
  </si>
  <si>
    <t>EGYENÉRTÉK
(mg/l)</t>
  </si>
  <si>
    <t>LAKTÓZ</t>
  </si>
  <si>
    <t>(g/100g)</t>
  </si>
  <si>
    <t xml:space="preserve">KÜLSŐ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</si>
</sst>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8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0" fillId="0" borderId="0" xfId="0" applyBorder="1"/>
    <xf numFmtId="2" fontId="0" fillId="0" borderId="0" xfId="0" applyNumberFormat="1"/>
    <xf numFmtId="165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/>
    </xf>
    <xf numFmtId="1" fontId="4" fillId="3" borderId="16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4" fillId="3" borderId="0" xfId="0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" fontId="3" fillId="4" borderId="0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" fontId="4" fillId="4" borderId="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3" borderId="0" xfId="0" applyFill="1"/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3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2" borderId="18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left" vertical="center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jpeg"/><Relationship Id="rId2" Type="http://schemas.openxmlformats.org/officeDocument/2006/relationships/image" Target="../media/image46.jpeg"/><Relationship Id="rId1" Type="http://schemas.openxmlformats.org/officeDocument/2006/relationships/image" Target="../media/image45.jpeg"/><Relationship Id="rId6" Type="http://schemas.openxmlformats.org/officeDocument/2006/relationships/image" Target="../media/image50.jpeg"/><Relationship Id="rId5" Type="http://schemas.openxmlformats.org/officeDocument/2006/relationships/image" Target="../media/image49.jpeg"/><Relationship Id="rId4" Type="http://schemas.openxmlformats.org/officeDocument/2006/relationships/image" Target="../media/image48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13" Type="http://schemas.openxmlformats.org/officeDocument/2006/relationships/image" Target="../media/image35.jpeg"/><Relationship Id="rId18" Type="http://schemas.openxmlformats.org/officeDocument/2006/relationships/image" Target="../media/image40.jpeg"/><Relationship Id="rId3" Type="http://schemas.openxmlformats.org/officeDocument/2006/relationships/image" Target="../media/image25.jpeg"/><Relationship Id="rId21" Type="http://schemas.openxmlformats.org/officeDocument/2006/relationships/image" Target="../media/image43.jpeg"/><Relationship Id="rId7" Type="http://schemas.openxmlformats.org/officeDocument/2006/relationships/image" Target="../media/image29.jpeg"/><Relationship Id="rId12" Type="http://schemas.openxmlformats.org/officeDocument/2006/relationships/image" Target="../media/image34.jpeg"/><Relationship Id="rId17" Type="http://schemas.openxmlformats.org/officeDocument/2006/relationships/image" Target="../media/image39.jpeg"/><Relationship Id="rId2" Type="http://schemas.openxmlformats.org/officeDocument/2006/relationships/image" Target="../media/image24.jpeg"/><Relationship Id="rId16" Type="http://schemas.openxmlformats.org/officeDocument/2006/relationships/image" Target="../media/image38.jpeg"/><Relationship Id="rId20" Type="http://schemas.openxmlformats.org/officeDocument/2006/relationships/image" Target="../media/image42.jpeg"/><Relationship Id="rId1" Type="http://schemas.openxmlformats.org/officeDocument/2006/relationships/image" Target="../media/image23.jpeg"/><Relationship Id="rId6" Type="http://schemas.openxmlformats.org/officeDocument/2006/relationships/image" Target="../media/image28.jpeg"/><Relationship Id="rId11" Type="http://schemas.openxmlformats.org/officeDocument/2006/relationships/image" Target="../media/image33.jpeg"/><Relationship Id="rId5" Type="http://schemas.openxmlformats.org/officeDocument/2006/relationships/image" Target="../media/image27.jpeg"/><Relationship Id="rId15" Type="http://schemas.openxmlformats.org/officeDocument/2006/relationships/image" Target="../media/image37.jpeg"/><Relationship Id="rId10" Type="http://schemas.openxmlformats.org/officeDocument/2006/relationships/image" Target="../media/image32.jpeg"/><Relationship Id="rId19" Type="http://schemas.openxmlformats.org/officeDocument/2006/relationships/image" Target="../media/image41.jpeg"/><Relationship Id="rId4" Type="http://schemas.openxmlformats.org/officeDocument/2006/relationships/image" Target="../media/image26.jpeg"/><Relationship Id="rId9" Type="http://schemas.openxmlformats.org/officeDocument/2006/relationships/image" Target="../media/image31.jpeg"/><Relationship Id="rId14" Type="http://schemas.openxmlformats.org/officeDocument/2006/relationships/image" Target="../media/image36.jpeg"/><Relationship Id="rId22" Type="http://schemas.openxmlformats.org/officeDocument/2006/relationships/image" Target="../media/image4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3.jpeg"/><Relationship Id="rId2" Type="http://schemas.openxmlformats.org/officeDocument/2006/relationships/image" Target="../media/image52.jpeg"/><Relationship Id="rId1" Type="http://schemas.openxmlformats.org/officeDocument/2006/relationships/image" Target="../media/image51.jpeg"/><Relationship Id="rId6" Type="http://schemas.openxmlformats.org/officeDocument/2006/relationships/image" Target="../media/image56.jpeg"/><Relationship Id="rId5" Type="http://schemas.openxmlformats.org/officeDocument/2006/relationships/image" Target="../media/image55.jpeg"/><Relationship Id="rId4" Type="http://schemas.openxmlformats.org/officeDocument/2006/relationships/image" Target="../media/image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377825</xdr:colOff>
      <xdr:row>4</xdr:row>
      <xdr:rowOff>212725</xdr:rowOff>
    </xdr:from>
    <xdr:to>
      <xdr:col>1</xdr:col>
      <xdr:colOff>1817825</xdr:colOff>
      <xdr:row>4</xdr:row>
      <xdr:rowOff>2372725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D23DC5D-A27F-4E03-9A53-E6D7E66917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1950" y="199072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5</xdr:row>
      <xdr:rowOff>209550</xdr:rowOff>
    </xdr:from>
    <xdr:to>
      <xdr:col>1</xdr:col>
      <xdr:colOff>1821000</xdr:colOff>
      <xdr:row>5</xdr:row>
      <xdr:rowOff>2369550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85B2B71D-80F8-493B-B687-0F6981A1C1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452755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384175</xdr:colOff>
      <xdr:row>6</xdr:row>
      <xdr:rowOff>225425</xdr:rowOff>
    </xdr:from>
    <xdr:to>
      <xdr:col>1</xdr:col>
      <xdr:colOff>1824175</xdr:colOff>
      <xdr:row>6</xdr:row>
      <xdr:rowOff>2385425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6871C692-F215-4B47-8CE4-4B664D755A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300" y="962342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7</xdr:row>
      <xdr:rowOff>212725</xdr:rowOff>
    </xdr:from>
    <xdr:to>
      <xdr:col>1</xdr:col>
      <xdr:colOff>1821000</xdr:colOff>
      <xdr:row>7</xdr:row>
      <xdr:rowOff>2372725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E34ED2A8-C82B-4D32-A27B-521FFC8768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1215072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8</xdr:row>
      <xdr:rowOff>225425</xdr:rowOff>
    </xdr:from>
    <xdr:to>
      <xdr:col>1</xdr:col>
      <xdr:colOff>1821000</xdr:colOff>
      <xdr:row>8</xdr:row>
      <xdr:rowOff>2385425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20BECD9A-FEE2-475B-96D3-0F59DDF2A1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1470342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9</xdr:row>
      <xdr:rowOff>209550</xdr:rowOff>
    </xdr:from>
    <xdr:to>
      <xdr:col>1</xdr:col>
      <xdr:colOff>1821000</xdr:colOff>
      <xdr:row>9</xdr:row>
      <xdr:rowOff>2369550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E880280B-8724-4EA5-8DC8-538E36C4DB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1722755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384175</xdr:colOff>
      <xdr:row>10</xdr:row>
      <xdr:rowOff>228600</xdr:rowOff>
    </xdr:from>
    <xdr:to>
      <xdr:col>1</xdr:col>
      <xdr:colOff>1824175</xdr:colOff>
      <xdr:row>10</xdr:row>
      <xdr:rowOff>2388600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494FD3B1-9C9F-44AA-9612-62E47A8610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300" y="1978660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11</xdr:row>
      <xdr:rowOff>196850</xdr:rowOff>
    </xdr:from>
    <xdr:to>
      <xdr:col>1</xdr:col>
      <xdr:colOff>1803442</xdr:colOff>
      <xdr:row>11</xdr:row>
      <xdr:rowOff>2356850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2C068902-D9E8-4DC2-A409-BB047C7E11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22294850"/>
          <a:ext cx="1479592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12</xdr:row>
      <xdr:rowOff>209550</xdr:rowOff>
    </xdr:from>
    <xdr:to>
      <xdr:col>1</xdr:col>
      <xdr:colOff>1821000</xdr:colOff>
      <xdr:row>12</xdr:row>
      <xdr:rowOff>2369550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AB6B7F98-E317-413D-A2C3-1AC9D1D3BA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2767330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377825</xdr:colOff>
      <xdr:row>13</xdr:row>
      <xdr:rowOff>225425</xdr:rowOff>
    </xdr:from>
    <xdr:to>
      <xdr:col>1</xdr:col>
      <xdr:colOff>1817825</xdr:colOff>
      <xdr:row>13</xdr:row>
      <xdr:rowOff>2385425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D858E7EB-2BA7-4F27-A5E9-4830123C2F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1950" y="3276917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377825</xdr:colOff>
      <xdr:row>14</xdr:row>
      <xdr:rowOff>212725</xdr:rowOff>
    </xdr:from>
    <xdr:to>
      <xdr:col>1</xdr:col>
      <xdr:colOff>1817825</xdr:colOff>
      <xdr:row>14</xdr:row>
      <xdr:rowOff>2372725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77ECAEFC-21A2-4A50-8475-ABF409BAF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1950" y="3529647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15</xdr:row>
      <xdr:rowOff>209550</xdr:rowOff>
    </xdr:from>
    <xdr:to>
      <xdr:col>1</xdr:col>
      <xdr:colOff>1821000</xdr:colOff>
      <xdr:row>15</xdr:row>
      <xdr:rowOff>2369550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F013CEB9-38A5-40B6-A327-253D9F5CAD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4037330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16</xdr:row>
      <xdr:rowOff>225425</xdr:rowOff>
    </xdr:from>
    <xdr:to>
      <xdr:col>1</xdr:col>
      <xdr:colOff>1821000</xdr:colOff>
      <xdr:row>16</xdr:row>
      <xdr:rowOff>2385425</xdr:rowOff>
    </xdr:to>
    <xdr:pic>
      <xdr:nvPicPr>
        <xdr:cNvPr id="35" name="Kép 34">
          <a:extLst>
            <a:ext uri="{FF2B5EF4-FFF2-40B4-BE49-F238E27FC236}">
              <a16:creationId xmlns:a16="http://schemas.microsoft.com/office/drawing/2014/main" id="{32FB72EC-6880-4228-AA59-3A04A88B6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4292917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17</xdr:row>
      <xdr:rowOff>212725</xdr:rowOff>
    </xdr:from>
    <xdr:to>
      <xdr:col>1</xdr:col>
      <xdr:colOff>1821000</xdr:colOff>
      <xdr:row>17</xdr:row>
      <xdr:rowOff>2372725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35890A7A-1254-4157-88AB-3871CF7D6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4545647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384175</xdr:colOff>
      <xdr:row>18</xdr:row>
      <xdr:rowOff>212725</xdr:rowOff>
    </xdr:from>
    <xdr:to>
      <xdr:col>1</xdr:col>
      <xdr:colOff>1824175</xdr:colOff>
      <xdr:row>18</xdr:row>
      <xdr:rowOff>2372725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8AFEAF9D-3BB3-4548-8F69-ECADC304E6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300" y="4799647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384175</xdr:colOff>
      <xdr:row>19</xdr:row>
      <xdr:rowOff>193675</xdr:rowOff>
    </xdr:from>
    <xdr:to>
      <xdr:col>1</xdr:col>
      <xdr:colOff>1824175</xdr:colOff>
      <xdr:row>19</xdr:row>
      <xdr:rowOff>2353675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F598555E-952C-45A4-9A24-CBED49427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300" y="5305742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365125</xdr:colOff>
      <xdr:row>20</xdr:row>
      <xdr:rowOff>412750</xdr:rowOff>
    </xdr:from>
    <xdr:to>
      <xdr:col>1</xdr:col>
      <xdr:colOff>1805125</xdr:colOff>
      <xdr:row>20</xdr:row>
      <xdr:rowOff>2572750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id="{08173D47-517E-4240-A232-4A7A011D0A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5581650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21</xdr:row>
      <xdr:rowOff>190500</xdr:rowOff>
    </xdr:from>
    <xdr:to>
      <xdr:col>1</xdr:col>
      <xdr:colOff>1821000</xdr:colOff>
      <xdr:row>21</xdr:row>
      <xdr:rowOff>2350500</xdr:rowOff>
    </xdr:to>
    <xdr:pic>
      <xdr:nvPicPr>
        <xdr:cNvPr id="49" name="Kép 48">
          <a:extLst>
            <a:ext uri="{FF2B5EF4-FFF2-40B4-BE49-F238E27FC236}">
              <a16:creationId xmlns:a16="http://schemas.microsoft.com/office/drawing/2014/main" id="{DB38758B-5EF6-4D80-8D23-6255C30F77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6105525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22</xdr:row>
      <xdr:rowOff>177800</xdr:rowOff>
    </xdr:from>
    <xdr:to>
      <xdr:col>1</xdr:col>
      <xdr:colOff>1821000</xdr:colOff>
      <xdr:row>22</xdr:row>
      <xdr:rowOff>2337800</xdr:rowOff>
    </xdr:to>
    <xdr:pic>
      <xdr:nvPicPr>
        <xdr:cNvPr id="51" name="Kép 50">
          <a:extLst>
            <a:ext uri="{FF2B5EF4-FFF2-40B4-BE49-F238E27FC236}">
              <a16:creationId xmlns:a16="http://schemas.microsoft.com/office/drawing/2014/main" id="{A5F55489-4FCC-41D6-A983-ED2DE73BBF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6358255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23</xdr:row>
      <xdr:rowOff>196850</xdr:rowOff>
    </xdr:from>
    <xdr:to>
      <xdr:col>1</xdr:col>
      <xdr:colOff>1821000</xdr:colOff>
      <xdr:row>23</xdr:row>
      <xdr:rowOff>2356850</xdr:rowOff>
    </xdr:to>
    <xdr:pic>
      <xdr:nvPicPr>
        <xdr:cNvPr id="53" name="Kép 52">
          <a:extLst>
            <a:ext uri="{FF2B5EF4-FFF2-40B4-BE49-F238E27FC236}">
              <a16:creationId xmlns:a16="http://schemas.microsoft.com/office/drawing/2014/main" id="{984574C9-2EC4-4838-9E16-7D4763C288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25" y="6614160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330201</xdr:colOff>
      <xdr:row>24</xdr:row>
      <xdr:rowOff>200025</xdr:rowOff>
    </xdr:from>
    <xdr:to>
      <xdr:col>1</xdr:col>
      <xdr:colOff>1803400</xdr:colOff>
      <xdr:row>24</xdr:row>
      <xdr:rowOff>2360025</xdr:rowOff>
    </xdr:to>
    <xdr:pic>
      <xdr:nvPicPr>
        <xdr:cNvPr id="55" name="Kép 54">
          <a:extLst>
            <a:ext uri="{FF2B5EF4-FFF2-40B4-BE49-F238E27FC236}">
              <a16:creationId xmlns:a16="http://schemas.microsoft.com/office/drawing/2014/main" id="{D5A77F60-9F46-47C1-870F-4F02889E2A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1" y="68399025"/>
          <a:ext cx="1473199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25</xdr:row>
      <xdr:rowOff>390525</xdr:rowOff>
    </xdr:from>
    <xdr:to>
      <xdr:col>1</xdr:col>
      <xdr:colOff>1821000</xdr:colOff>
      <xdr:row>25</xdr:row>
      <xdr:rowOff>2550525</xdr:rowOff>
    </xdr:to>
    <xdr:pic>
      <xdr:nvPicPr>
        <xdr:cNvPr id="59" name="Kép 58">
          <a:extLst>
            <a:ext uri="{FF2B5EF4-FFF2-40B4-BE49-F238E27FC236}">
              <a16:creationId xmlns:a16="http://schemas.microsoft.com/office/drawing/2014/main" id="{4A8A8F49-87C5-4031-9E77-40E414B8EE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300" y="55508525"/>
          <a:ext cx="1440000" cy="21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</xdr:row>
      <xdr:rowOff>222250</xdr:rowOff>
    </xdr:from>
    <xdr:to>
      <xdr:col>1</xdr:col>
      <xdr:colOff>1811475</xdr:colOff>
      <xdr:row>4</xdr:row>
      <xdr:rowOff>2382250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8E841296-724F-475C-9017-FB51F853F6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8775" y="706755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384175</xdr:colOff>
      <xdr:row>5</xdr:row>
      <xdr:rowOff>209550</xdr:rowOff>
    </xdr:from>
    <xdr:to>
      <xdr:col>1</xdr:col>
      <xdr:colOff>1824175</xdr:colOff>
      <xdr:row>5</xdr:row>
      <xdr:rowOff>2369550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4F6A4EFE-AB11-44ED-AFCE-1D4DE95C2D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1475" y="24796750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396875</xdr:colOff>
      <xdr:row>6</xdr:row>
      <xdr:rowOff>212725</xdr:rowOff>
    </xdr:from>
    <xdr:to>
      <xdr:col>1</xdr:col>
      <xdr:colOff>1836875</xdr:colOff>
      <xdr:row>6</xdr:row>
      <xdr:rowOff>2372725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984B2FA2-B3ED-4824-97FA-EC6F49A832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4175" y="2986722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396875</xdr:colOff>
      <xdr:row>7</xdr:row>
      <xdr:rowOff>225425</xdr:rowOff>
    </xdr:from>
    <xdr:to>
      <xdr:col>1</xdr:col>
      <xdr:colOff>1836875</xdr:colOff>
      <xdr:row>7</xdr:row>
      <xdr:rowOff>2385425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2C897599-B210-4854-B67F-3ADED15B2C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4175" y="3748087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8</xdr:row>
      <xdr:rowOff>212725</xdr:rowOff>
    </xdr:from>
    <xdr:to>
      <xdr:col>1</xdr:col>
      <xdr:colOff>1840050</xdr:colOff>
      <xdr:row>8</xdr:row>
      <xdr:rowOff>2372725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4A6187B1-FA71-42F8-8521-993BCA818A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7350" y="50136425"/>
          <a:ext cx="1440000" cy="216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9</xdr:row>
      <xdr:rowOff>206375</xdr:rowOff>
    </xdr:from>
    <xdr:to>
      <xdr:col>1</xdr:col>
      <xdr:colOff>1821000</xdr:colOff>
      <xdr:row>9</xdr:row>
      <xdr:rowOff>2366375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8CF111E5-4545-46D0-B2D4-6447CE452F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300" y="58118375"/>
          <a:ext cx="1440000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H29"/>
  <sheetViews>
    <sheetView tabSelected="1" zoomScale="70" zoomScaleNormal="70" zoomScaleSheetLayoutView="50" zoomScalePageLayoutView="40" workbookViewId="0"/>
  </sheetViews>
  <sheetFormatPr defaultColWidth="0" defaultRowHeight="14.5" zeroHeight="1" x14ac:dyDescent="0.35"/>
  <cols>
    <col min="1" max="1" width="18" style="1" customWidth="1"/>
    <col min="2" max="2" width="31.1796875" customWidth="1"/>
    <col min="3" max="3" width="48.81640625" style="5" customWidth="1"/>
    <col min="4" max="5" width="20.81640625" customWidth="1"/>
    <col min="6" max="6" width="40.1796875" customWidth="1"/>
    <col min="7" max="7" width="53.90625" customWidth="1"/>
    <col min="8" max="8" width="40.81640625" customWidth="1"/>
    <col min="9" max="9" width="48.08984375" customWidth="1"/>
    <col min="10" max="11" width="20.81640625" customWidth="1"/>
    <col min="12" max="12" width="22.453125" customWidth="1"/>
    <col min="13" max="14" width="20.81640625" customWidth="1"/>
    <col min="15" max="15" width="29.1796875" style="2" customWidth="1"/>
    <col min="16" max="16" width="23.81640625" style="3" customWidth="1"/>
    <col min="17" max="17" width="22.81640625" customWidth="1"/>
    <col min="18" max="18" width="25" style="2" customWidth="1"/>
    <col min="19" max="19" width="21.81640625" style="1" customWidth="1"/>
    <col min="20" max="20" width="20.81640625" customWidth="1"/>
    <col min="21" max="21" width="20.81640625" style="2" customWidth="1"/>
    <col min="22" max="24" width="23.81640625" style="3" customWidth="1"/>
    <col min="25" max="25" width="25.1796875" style="3" customWidth="1"/>
    <col min="26" max="26" width="23.81640625" style="3" customWidth="1"/>
    <col min="27" max="27" width="23" style="3" customWidth="1"/>
    <col min="28" max="28" width="20.81640625" style="2" customWidth="1"/>
    <col min="29" max="30" width="24.453125" style="2" customWidth="1"/>
    <col min="31" max="34" width="0" hidden="1" customWidth="1"/>
    <col min="35" max="16384" width="9.1796875" hidden="1"/>
  </cols>
  <sheetData>
    <row r="1" spans="1:30" s="78" customFormat="1" ht="30" customHeight="1" thickBot="1" x14ac:dyDescent="0.4">
      <c r="A1" s="63"/>
      <c r="B1" s="63"/>
      <c r="C1" s="63"/>
      <c r="D1" s="63"/>
      <c r="E1" s="63"/>
      <c r="F1" s="63"/>
      <c r="G1" s="63"/>
      <c r="H1" s="63"/>
      <c r="I1" s="69"/>
      <c r="J1" s="70"/>
      <c r="K1" s="71"/>
      <c r="L1" s="70" t="s">
        <v>2</v>
      </c>
      <c r="M1" s="71"/>
      <c r="N1" s="72"/>
      <c r="O1" s="66"/>
      <c r="P1" s="67"/>
      <c r="Q1" s="67"/>
      <c r="R1" s="67"/>
      <c r="S1" s="67"/>
      <c r="T1" s="67"/>
      <c r="U1" s="67"/>
      <c r="V1" s="91" t="s">
        <v>151</v>
      </c>
      <c r="W1" s="92" t="s">
        <v>152</v>
      </c>
      <c r="X1" s="67"/>
      <c r="Y1" s="67"/>
      <c r="Z1" s="67"/>
      <c r="AA1" s="67"/>
      <c r="AB1" s="67"/>
      <c r="AC1" s="67"/>
      <c r="AD1" s="68"/>
    </row>
    <row r="2" spans="1:30" s="78" customFormat="1" ht="30" customHeight="1" thickTop="1" x14ac:dyDescent="0.45">
      <c r="A2" s="79" t="s">
        <v>134</v>
      </c>
      <c r="B2" s="79" t="s">
        <v>136</v>
      </c>
      <c r="C2" s="79" t="s">
        <v>0</v>
      </c>
      <c r="D2" s="79" t="s">
        <v>138</v>
      </c>
      <c r="E2" s="79" t="s">
        <v>140</v>
      </c>
      <c r="F2" s="79" t="s">
        <v>142</v>
      </c>
      <c r="G2" s="79" t="s">
        <v>144</v>
      </c>
      <c r="H2" s="79" t="s">
        <v>142</v>
      </c>
      <c r="I2" s="80" t="s">
        <v>1</v>
      </c>
      <c r="J2" s="81" t="s">
        <v>147</v>
      </c>
      <c r="K2" s="82" t="s">
        <v>5</v>
      </c>
      <c r="L2" s="82" t="s">
        <v>6</v>
      </c>
      <c r="M2" s="83" t="s">
        <v>7</v>
      </c>
      <c r="N2" s="84" t="s">
        <v>149</v>
      </c>
      <c r="O2" s="81" t="s">
        <v>153</v>
      </c>
      <c r="P2" s="82" t="s">
        <v>155</v>
      </c>
      <c r="Q2" s="82" t="s">
        <v>157</v>
      </c>
      <c r="R2" s="82" t="s">
        <v>159</v>
      </c>
      <c r="S2" s="82" t="s">
        <v>160</v>
      </c>
      <c r="T2" s="82" t="s">
        <v>162</v>
      </c>
      <c r="U2" s="82" t="s">
        <v>164</v>
      </c>
      <c r="V2" s="82" t="s">
        <v>165</v>
      </c>
      <c r="W2" s="82" t="s">
        <v>167</v>
      </c>
      <c r="X2" s="82" t="s">
        <v>168</v>
      </c>
      <c r="Y2" s="82" t="s">
        <v>169</v>
      </c>
      <c r="Z2" s="82" t="s">
        <v>170</v>
      </c>
      <c r="AA2" s="82" t="s">
        <v>172</v>
      </c>
      <c r="AB2" s="82" t="s">
        <v>171</v>
      </c>
      <c r="AC2" s="83" t="s">
        <v>173</v>
      </c>
      <c r="AD2" s="84" t="s">
        <v>175</v>
      </c>
    </row>
    <row r="3" spans="1:30" s="90" customFormat="1" ht="56.5" customHeight="1" x14ac:dyDescent="0.35">
      <c r="A3" s="85" t="s">
        <v>135</v>
      </c>
      <c r="B3" s="85" t="s">
        <v>137</v>
      </c>
      <c r="C3" s="85"/>
      <c r="D3" s="85" t="s">
        <v>139</v>
      </c>
      <c r="E3" s="85" t="s">
        <v>141</v>
      </c>
      <c r="F3" s="85" t="s">
        <v>143</v>
      </c>
      <c r="G3" s="85" t="s">
        <v>145</v>
      </c>
      <c r="H3" s="85" t="s">
        <v>146</v>
      </c>
      <c r="I3" s="86"/>
      <c r="J3" s="87" t="s">
        <v>148</v>
      </c>
      <c r="K3" s="85"/>
      <c r="L3" s="85"/>
      <c r="M3" s="88"/>
      <c r="N3" s="89" t="s">
        <v>150</v>
      </c>
      <c r="O3" s="87" t="s">
        <v>154</v>
      </c>
      <c r="P3" s="85" t="s">
        <v>156</v>
      </c>
      <c r="Q3" s="85" t="s">
        <v>158</v>
      </c>
      <c r="R3" s="85" t="s">
        <v>158</v>
      </c>
      <c r="S3" s="85" t="s">
        <v>161</v>
      </c>
      <c r="T3" s="85" t="s">
        <v>163</v>
      </c>
      <c r="U3" s="85" t="s">
        <v>163</v>
      </c>
      <c r="V3" s="85" t="s">
        <v>166</v>
      </c>
      <c r="W3" s="85" t="s">
        <v>166</v>
      </c>
      <c r="X3" s="85" t="s">
        <v>166</v>
      </c>
      <c r="Y3" s="85" t="s">
        <v>166</v>
      </c>
      <c r="Z3" s="85" t="s">
        <v>166</v>
      </c>
      <c r="AA3" s="85" t="s">
        <v>166</v>
      </c>
      <c r="AB3" s="85" t="s">
        <v>166</v>
      </c>
      <c r="AC3" s="88" t="s">
        <v>174</v>
      </c>
      <c r="AD3" s="89" t="s">
        <v>176</v>
      </c>
    </row>
    <row r="4" spans="1:30" s="78" customFormat="1" ht="30" customHeight="1" thickBot="1" x14ac:dyDescent="0.4">
      <c r="A4" s="60"/>
      <c r="B4" s="60"/>
      <c r="C4" s="60"/>
      <c r="D4" s="60"/>
      <c r="E4" s="60"/>
      <c r="F4" s="60"/>
      <c r="G4" s="60"/>
      <c r="H4" s="60"/>
      <c r="I4" s="62"/>
      <c r="J4" s="65"/>
      <c r="K4" s="60"/>
      <c r="L4" s="60"/>
      <c r="M4" s="61"/>
      <c r="N4" s="73"/>
      <c r="O4" s="65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1"/>
      <c r="AD4" s="73"/>
    </row>
    <row r="5" spans="1:30" ht="200" customHeight="1" x14ac:dyDescent="0.35">
      <c r="A5" s="6">
        <v>1</v>
      </c>
      <c r="B5" s="21"/>
      <c r="C5" s="7" t="s">
        <v>79</v>
      </c>
      <c r="D5" s="8">
        <v>250</v>
      </c>
      <c r="E5" s="9">
        <f>199*4</f>
        <v>796</v>
      </c>
      <c r="F5" s="10" t="s">
        <v>81</v>
      </c>
      <c r="G5" s="11" t="s">
        <v>80</v>
      </c>
      <c r="H5" s="12" t="s">
        <v>33</v>
      </c>
      <c r="I5" s="14" t="s">
        <v>21</v>
      </c>
      <c r="J5" s="15">
        <v>9.32</v>
      </c>
      <c r="K5" s="16">
        <v>6.96</v>
      </c>
      <c r="L5" s="16">
        <v>9.32</v>
      </c>
      <c r="M5" s="16">
        <v>15.29</v>
      </c>
      <c r="N5" s="17">
        <v>40.9</v>
      </c>
      <c r="O5" s="18" t="s">
        <v>28</v>
      </c>
      <c r="P5" s="19" t="s">
        <v>28</v>
      </c>
      <c r="Q5" s="16">
        <v>1.36</v>
      </c>
      <c r="R5" s="18">
        <v>2.8</v>
      </c>
      <c r="S5" s="18">
        <v>9.1</v>
      </c>
      <c r="T5" s="18">
        <v>95.9</v>
      </c>
      <c r="U5" s="19">
        <v>37</v>
      </c>
      <c r="V5" s="19" t="s">
        <v>25</v>
      </c>
      <c r="W5" s="19" t="s">
        <v>26</v>
      </c>
      <c r="X5" s="19" t="s">
        <v>26</v>
      </c>
      <c r="Y5" s="19" t="s">
        <v>27</v>
      </c>
      <c r="Z5" s="19" t="s">
        <v>27</v>
      </c>
      <c r="AA5" s="19" t="s">
        <v>26</v>
      </c>
      <c r="AB5" s="19" t="s">
        <v>25</v>
      </c>
      <c r="AC5" s="16" t="s">
        <v>8</v>
      </c>
      <c r="AD5" s="20" t="s">
        <v>8</v>
      </c>
    </row>
    <row r="6" spans="1:30" ht="200" customHeight="1" x14ac:dyDescent="0.35">
      <c r="A6" s="26">
        <v>2</v>
      </c>
      <c r="B6" s="27"/>
      <c r="C6" s="28" t="s">
        <v>82</v>
      </c>
      <c r="D6" s="27">
        <v>250</v>
      </c>
      <c r="E6" s="27">
        <f>973*4</f>
        <v>3892</v>
      </c>
      <c r="F6" s="27" t="s">
        <v>83</v>
      </c>
      <c r="G6" s="27" t="s">
        <v>83</v>
      </c>
      <c r="H6" s="27" t="s">
        <v>36</v>
      </c>
      <c r="I6" s="29" t="s">
        <v>20</v>
      </c>
      <c r="J6" s="30">
        <v>10.1</v>
      </c>
      <c r="K6" s="31">
        <v>7.24</v>
      </c>
      <c r="L6" s="31">
        <v>9.7100000000000009</v>
      </c>
      <c r="M6" s="31">
        <v>13.46</v>
      </c>
      <c r="N6" s="32">
        <v>40.5</v>
      </c>
      <c r="O6" s="33" t="s">
        <v>28</v>
      </c>
      <c r="P6" s="34" t="s">
        <v>28</v>
      </c>
      <c r="Q6" s="31">
        <v>0.99</v>
      </c>
      <c r="R6" s="33">
        <v>2.7</v>
      </c>
      <c r="S6" s="33">
        <v>7.3</v>
      </c>
      <c r="T6" s="33">
        <v>84.2</v>
      </c>
      <c r="U6" s="33">
        <v>46</v>
      </c>
      <c r="V6" s="34" t="s">
        <v>25</v>
      </c>
      <c r="W6" s="34" t="s">
        <v>26</v>
      </c>
      <c r="X6" s="34" t="s">
        <v>26</v>
      </c>
      <c r="Y6" s="34" t="s">
        <v>27</v>
      </c>
      <c r="Z6" s="34" t="s">
        <v>27</v>
      </c>
      <c r="AA6" s="34" t="s">
        <v>26</v>
      </c>
      <c r="AB6" s="34" t="s">
        <v>25</v>
      </c>
      <c r="AC6" s="33" t="s">
        <v>8</v>
      </c>
      <c r="AD6" s="35" t="s">
        <v>8</v>
      </c>
    </row>
    <row r="7" spans="1:30" s="56" customFormat="1" ht="200" customHeight="1" x14ac:dyDescent="0.35">
      <c r="A7" s="6">
        <v>3</v>
      </c>
      <c r="B7" s="12"/>
      <c r="C7" s="7" t="s">
        <v>116</v>
      </c>
      <c r="D7" s="12">
        <v>200</v>
      </c>
      <c r="E7" s="12">
        <f>359*5</f>
        <v>1795</v>
      </c>
      <c r="F7" s="11" t="s">
        <v>38</v>
      </c>
      <c r="G7" s="59" t="s">
        <v>119</v>
      </c>
      <c r="H7" s="12" t="s">
        <v>52</v>
      </c>
      <c r="I7" s="14" t="s">
        <v>20</v>
      </c>
      <c r="J7" s="15">
        <v>8.5399999999999991</v>
      </c>
      <c r="K7" s="16">
        <v>6.4</v>
      </c>
      <c r="L7" s="16">
        <v>9.7100000000000009</v>
      </c>
      <c r="M7" s="16">
        <v>14.68</v>
      </c>
      <c r="N7" s="17">
        <v>39.299999999999997</v>
      </c>
      <c r="O7" s="18" t="s">
        <v>28</v>
      </c>
      <c r="P7" s="18" t="s">
        <v>28</v>
      </c>
      <c r="Q7" s="16">
        <v>1.45</v>
      </c>
      <c r="R7" s="18">
        <v>3.3</v>
      </c>
      <c r="S7" s="18">
        <v>7.7</v>
      </c>
      <c r="T7" s="18">
        <v>103.9</v>
      </c>
      <c r="U7" s="19">
        <v>15</v>
      </c>
      <c r="V7" s="19" t="s">
        <v>25</v>
      </c>
      <c r="W7" s="19" t="s">
        <v>26</v>
      </c>
      <c r="X7" s="19" t="s">
        <v>26</v>
      </c>
      <c r="Y7" s="19" t="s">
        <v>27</v>
      </c>
      <c r="Z7" s="19" t="s">
        <v>27</v>
      </c>
      <c r="AA7" s="19" t="s">
        <v>26</v>
      </c>
      <c r="AB7" s="19" t="s">
        <v>25</v>
      </c>
      <c r="AC7" s="18" t="s">
        <v>8</v>
      </c>
      <c r="AD7" s="20" t="s">
        <v>8</v>
      </c>
    </row>
    <row r="8" spans="1:30" s="58" customFormat="1" ht="200" customHeight="1" x14ac:dyDescent="0.35">
      <c r="A8" s="26">
        <v>4</v>
      </c>
      <c r="B8" s="41"/>
      <c r="C8" s="28" t="s">
        <v>84</v>
      </c>
      <c r="D8" s="57">
        <v>250</v>
      </c>
      <c r="E8" s="42">
        <f>370.72*4</f>
        <v>1482.88</v>
      </c>
      <c r="F8" s="36" t="s">
        <v>85</v>
      </c>
      <c r="G8" s="36" t="s">
        <v>120</v>
      </c>
      <c r="H8" s="27" t="s">
        <v>59</v>
      </c>
      <c r="I8" s="39" t="s">
        <v>19</v>
      </c>
      <c r="J8" s="30">
        <v>9.7100000000000009</v>
      </c>
      <c r="K8" s="31">
        <v>6.68</v>
      </c>
      <c r="L8" s="31">
        <v>8.16</v>
      </c>
      <c r="M8" s="31">
        <v>14.07</v>
      </c>
      <c r="N8" s="32">
        <v>38.6</v>
      </c>
      <c r="O8" s="33" t="s">
        <v>28</v>
      </c>
      <c r="P8" s="33" t="s">
        <v>28</v>
      </c>
      <c r="Q8" s="31">
        <v>1.82</v>
      </c>
      <c r="R8" s="33">
        <v>2.4</v>
      </c>
      <c r="S8" s="33">
        <v>10.3</v>
      </c>
      <c r="T8" s="33">
        <v>79.3</v>
      </c>
      <c r="U8" s="33">
        <v>40</v>
      </c>
      <c r="V8" s="34" t="s">
        <v>25</v>
      </c>
      <c r="W8" s="34" t="s">
        <v>26</v>
      </c>
      <c r="X8" s="34" t="s">
        <v>26</v>
      </c>
      <c r="Y8" s="34" t="s">
        <v>27</v>
      </c>
      <c r="Z8" s="34" t="s">
        <v>27</v>
      </c>
      <c r="AA8" s="34" t="s">
        <v>26</v>
      </c>
      <c r="AB8" s="34" t="s">
        <v>25</v>
      </c>
      <c r="AC8" s="33" t="s">
        <v>8</v>
      </c>
      <c r="AD8" s="35" t="s">
        <v>8</v>
      </c>
    </row>
    <row r="9" spans="1:30" s="56" customFormat="1" ht="200" customHeight="1" x14ac:dyDescent="0.35">
      <c r="A9" s="6">
        <v>5</v>
      </c>
      <c r="B9" s="12"/>
      <c r="C9" s="22" t="s">
        <v>86</v>
      </c>
      <c r="D9" s="12">
        <v>330</v>
      </c>
      <c r="E9" s="23">
        <f>200*1000/330</f>
        <v>606.06060606060601</v>
      </c>
      <c r="F9" s="12" t="s">
        <v>39</v>
      </c>
      <c r="G9" s="12" t="s">
        <v>121</v>
      </c>
      <c r="H9" s="12" t="s">
        <v>11</v>
      </c>
      <c r="I9" s="14" t="s">
        <v>22</v>
      </c>
      <c r="J9" s="15">
        <v>8.5399999999999991</v>
      </c>
      <c r="K9" s="16">
        <v>6.68</v>
      </c>
      <c r="L9" s="16">
        <v>9.32</v>
      </c>
      <c r="M9" s="16">
        <v>13.46</v>
      </c>
      <c r="N9" s="17">
        <v>38</v>
      </c>
      <c r="O9" s="18" t="s">
        <v>28</v>
      </c>
      <c r="P9" s="18" t="s">
        <v>28</v>
      </c>
      <c r="Q9" s="16">
        <v>2.2799999999999998</v>
      </c>
      <c r="R9" s="18">
        <v>3.1</v>
      </c>
      <c r="S9" s="18">
        <v>8.8000000000000007</v>
      </c>
      <c r="T9" s="18">
        <v>103.1</v>
      </c>
      <c r="U9" s="18">
        <v>10</v>
      </c>
      <c r="V9" s="19" t="s">
        <v>25</v>
      </c>
      <c r="W9" s="19" t="s">
        <v>26</v>
      </c>
      <c r="X9" s="19" t="s">
        <v>26</v>
      </c>
      <c r="Y9" s="19" t="s">
        <v>27</v>
      </c>
      <c r="Z9" s="19" t="s">
        <v>27</v>
      </c>
      <c r="AA9" s="19" t="s">
        <v>26</v>
      </c>
      <c r="AB9" s="19" t="s">
        <v>25</v>
      </c>
      <c r="AC9" s="18" t="s">
        <v>8</v>
      </c>
      <c r="AD9" s="20" t="s">
        <v>8</v>
      </c>
    </row>
    <row r="10" spans="1:30" s="58" customFormat="1" ht="200" customHeight="1" x14ac:dyDescent="0.35">
      <c r="A10" s="75" t="s">
        <v>131</v>
      </c>
      <c r="B10" s="41"/>
      <c r="C10" s="28" t="s">
        <v>87</v>
      </c>
      <c r="D10" s="57">
        <v>300</v>
      </c>
      <c r="E10" s="42">
        <f>299*1000/300</f>
        <v>996.66666666666663</v>
      </c>
      <c r="F10" s="36" t="s">
        <v>56</v>
      </c>
      <c r="G10" s="36" t="s">
        <v>122</v>
      </c>
      <c r="H10" s="27" t="s">
        <v>57</v>
      </c>
      <c r="I10" s="29" t="s">
        <v>22</v>
      </c>
      <c r="J10" s="30">
        <v>9.32</v>
      </c>
      <c r="K10" s="31">
        <v>7.24</v>
      </c>
      <c r="L10" s="31">
        <v>8.5399999999999991</v>
      </c>
      <c r="M10" s="31">
        <v>12.85</v>
      </c>
      <c r="N10" s="32">
        <v>37.9</v>
      </c>
      <c r="O10" s="33" t="s">
        <v>28</v>
      </c>
      <c r="P10" s="33" t="s">
        <v>28</v>
      </c>
      <c r="Q10" s="31">
        <v>1.85</v>
      </c>
      <c r="R10" s="33">
        <v>2.6</v>
      </c>
      <c r="S10" s="33">
        <v>9.3000000000000007</v>
      </c>
      <c r="T10" s="33">
        <v>87.3</v>
      </c>
      <c r="U10" s="34">
        <v>29</v>
      </c>
      <c r="V10" s="34" t="s">
        <v>25</v>
      </c>
      <c r="W10" s="34" t="s">
        <v>26</v>
      </c>
      <c r="X10" s="34" t="s">
        <v>26</v>
      </c>
      <c r="Y10" s="34" t="s">
        <v>27</v>
      </c>
      <c r="Z10" s="34" t="s">
        <v>27</v>
      </c>
      <c r="AA10" s="34" t="s">
        <v>26</v>
      </c>
      <c r="AB10" s="34" t="s">
        <v>25</v>
      </c>
      <c r="AC10" s="33" t="s">
        <v>8</v>
      </c>
      <c r="AD10" s="35" t="s">
        <v>8</v>
      </c>
    </row>
    <row r="11" spans="1:30" s="56" customFormat="1" ht="200" customHeight="1" x14ac:dyDescent="0.35">
      <c r="A11" s="74" t="s">
        <v>131</v>
      </c>
      <c r="B11" s="12"/>
      <c r="C11" s="22" t="s">
        <v>88</v>
      </c>
      <c r="D11" s="12">
        <v>300</v>
      </c>
      <c r="E11" s="23">
        <f>305.9*1000/300</f>
        <v>1019.6666666666666</v>
      </c>
      <c r="F11" s="12" t="s">
        <v>56</v>
      </c>
      <c r="G11" s="11" t="s">
        <v>122</v>
      </c>
      <c r="H11" s="12" t="s">
        <v>57</v>
      </c>
      <c r="I11" s="14" t="s">
        <v>19</v>
      </c>
      <c r="J11" s="15">
        <v>8.16</v>
      </c>
      <c r="K11" s="16">
        <v>6.96</v>
      </c>
      <c r="L11" s="16">
        <v>8.5399999999999991</v>
      </c>
      <c r="M11" s="16">
        <v>11.62</v>
      </c>
      <c r="N11" s="17">
        <v>35.299999999999997</v>
      </c>
      <c r="O11" s="18" t="s">
        <v>28</v>
      </c>
      <c r="P11" s="18" t="s">
        <v>28</v>
      </c>
      <c r="Q11" s="16">
        <v>1.86</v>
      </c>
      <c r="R11" s="18">
        <v>2.6</v>
      </c>
      <c r="S11" s="18">
        <v>8.9</v>
      </c>
      <c r="T11" s="18">
        <v>81.900000000000006</v>
      </c>
      <c r="U11" s="18">
        <v>27</v>
      </c>
      <c r="V11" s="19" t="s">
        <v>25</v>
      </c>
      <c r="W11" s="19" t="s">
        <v>26</v>
      </c>
      <c r="X11" s="19" t="s">
        <v>26</v>
      </c>
      <c r="Y11" s="19" t="s">
        <v>27</v>
      </c>
      <c r="Z11" s="19" t="s">
        <v>27</v>
      </c>
      <c r="AA11" s="19" t="s">
        <v>26</v>
      </c>
      <c r="AB11" s="19" t="s">
        <v>25</v>
      </c>
      <c r="AC11" s="18" t="s">
        <v>8</v>
      </c>
      <c r="AD11" s="20" t="s">
        <v>8</v>
      </c>
    </row>
    <row r="12" spans="1:30" s="58" customFormat="1" ht="200" customHeight="1" x14ac:dyDescent="0.35">
      <c r="A12" s="26">
        <v>6</v>
      </c>
      <c r="B12" s="41"/>
      <c r="C12" s="40" t="s">
        <v>89</v>
      </c>
      <c r="D12" s="57">
        <v>250</v>
      </c>
      <c r="E12" s="42">
        <f>199*4</f>
        <v>796</v>
      </c>
      <c r="F12" s="36" t="s">
        <v>37</v>
      </c>
      <c r="G12" s="36" t="s">
        <v>90</v>
      </c>
      <c r="H12" s="27" t="s">
        <v>51</v>
      </c>
      <c r="I12" s="29" t="s">
        <v>19</v>
      </c>
      <c r="J12" s="30">
        <v>9.32</v>
      </c>
      <c r="K12" s="31">
        <v>6.4</v>
      </c>
      <c r="L12" s="31">
        <v>8.5399999999999991</v>
      </c>
      <c r="M12" s="31">
        <v>11.01</v>
      </c>
      <c r="N12" s="32">
        <v>35.299999999999997</v>
      </c>
      <c r="O12" s="33" t="s">
        <v>28</v>
      </c>
      <c r="P12" s="33" t="s">
        <v>28</v>
      </c>
      <c r="Q12" s="31">
        <v>1.17</v>
      </c>
      <c r="R12" s="33">
        <v>2.6</v>
      </c>
      <c r="S12" s="33">
        <v>8.1999999999999993</v>
      </c>
      <c r="T12" s="33">
        <v>82.9</v>
      </c>
      <c r="U12" s="33">
        <v>33</v>
      </c>
      <c r="V12" s="34" t="s">
        <v>25</v>
      </c>
      <c r="W12" s="34" t="s">
        <v>26</v>
      </c>
      <c r="X12" s="34" t="s">
        <v>26</v>
      </c>
      <c r="Y12" s="34" t="s">
        <v>27</v>
      </c>
      <c r="Z12" s="34" t="s">
        <v>27</v>
      </c>
      <c r="AA12" s="34" t="s">
        <v>26</v>
      </c>
      <c r="AB12" s="34" t="s">
        <v>25</v>
      </c>
      <c r="AC12" s="33" t="s">
        <v>8</v>
      </c>
      <c r="AD12" s="35" t="s">
        <v>8</v>
      </c>
    </row>
    <row r="13" spans="1:30" ht="200" customHeight="1" x14ac:dyDescent="0.35">
      <c r="A13" s="6">
        <v>7</v>
      </c>
      <c r="B13" s="21"/>
      <c r="C13" s="7" t="s">
        <v>92</v>
      </c>
      <c r="D13" s="8">
        <v>230</v>
      </c>
      <c r="E13" s="13">
        <f>549*1000/230</f>
        <v>2386.9565217391305</v>
      </c>
      <c r="F13" s="11" t="s">
        <v>40</v>
      </c>
      <c r="G13" s="11" t="s">
        <v>124</v>
      </c>
      <c r="H13" s="12" t="s">
        <v>17</v>
      </c>
      <c r="I13" s="14" t="s">
        <v>20</v>
      </c>
      <c r="J13" s="15">
        <v>7.77</v>
      </c>
      <c r="K13" s="16">
        <v>6.4</v>
      </c>
      <c r="L13" s="16">
        <v>7.77</v>
      </c>
      <c r="M13" s="16">
        <v>12.23</v>
      </c>
      <c r="N13" s="17">
        <v>34.200000000000003</v>
      </c>
      <c r="O13" s="18" t="s">
        <v>28</v>
      </c>
      <c r="P13" s="18" t="s">
        <v>28</v>
      </c>
      <c r="Q13" s="16">
        <v>1.29</v>
      </c>
      <c r="R13" s="18">
        <v>2.7</v>
      </c>
      <c r="S13" s="18">
        <v>8.6999999999999993</v>
      </c>
      <c r="T13" s="18">
        <v>81</v>
      </c>
      <c r="U13" s="19">
        <v>37</v>
      </c>
      <c r="V13" s="19" t="s">
        <v>25</v>
      </c>
      <c r="W13" s="19" t="s">
        <v>26</v>
      </c>
      <c r="X13" s="19" t="s">
        <v>26</v>
      </c>
      <c r="Y13" s="19" t="s">
        <v>27</v>
      </c>
      <c r="Z13" s="19" t="s">
        <v>27</v>
      </c>
      <c r="AA13" s="19" t="s">
        <v>26</v>
      </c>
      <c r="AB13" s="19" t="s">
        <v>25</v>
      </c>
      <c r="AC13" s="18" t="s">
        <v>8</v>
      </c>
      <c r="AD13" s="20" t="s">
        <v>8</v>
      </c>
    </row>
    <row r="14" spans="1:30" s="58" customFormat="1" ht="200" customHeight="1" x14ac:dyDescent="0.35">
      <c r="A14" s="26">
        <v>8</v>
      </c>
      <c r="B14" s="41"/>
      <c r="C14" s="28" t="s">
        <v>95</v>
      </c>
      <c r="D14" s="57">
        <v>250</v>
      </c>
      <c r="E14" s="42">
        <f>329*4</f>
        <v>1316</v>
      </c>
      <c r="F14" s="36" t="s">
        <v>42</v>
      </c>
      <c r="G14" s="36" t="s">
        <v>125</v>
      </c>
      <c r="H14" s="27" t="s">
        <v>61</v>
      </c>
      <c r="I14" s="39" t="s">
        <v>22</v>
      </c>
      <c r="J14" s="30">
        <v>9.7100000000000009</v>
      </c>
      <c r="K14" s="31">
        <v>6.12</v>
      </c>
      <c r="L14" s="31">
        <v>8.93</v>
      </c>
      <c r="M14" s="31">
        <v>9.18</v>
      </c>
      <c r="N14" s="32">
        <v>33.9</v>
      </c>
      <c r="O14" s="33" t="s">
        <v>28</v>
      </c>
      <c r="P14" s="33" t="s">
        <v>28</v>
      </c>
      <c r="Q14" s="31">
        <v>1.32</v>
      </c>
      <c r="R14" s="33">
        <v>3.2</v>
      </c>
      <c r="S14" s="33">
        <v>9.1</v>
      </c>
      <c r="T14" s="33">
        <v>88.8</v>
      </c>
      <c r="U14" s="33">
        <v>38</v>
      </c>
      <c r="V14" s="34" t="s">
        <v>25</v>
      </c>
      <c r="W14" s="34" t="s">
        <v>26</v>
      </c>
      <c r="X14" s="34" t="s">
        <v>26</v>
      </c>
      <c r="Y14" s="34" t="s">
        <v>27</v>
      </c>
      <c r="Z14" s="34" t="s">
        <v>27</v>
      </c>
      <c r="AA14" s="34" t="s">
        <v>26</v>
      </c>
      <c r="AB14" s="34" t="s">
        <v>25</v>
      </c>
      <c r="AC14" s="33" t="s">
        <v>8</v>
      </c>
      <c r="AD14" s="35" t="s">
        <v>8</v>
      </c>
    </row>
    <row r="15" spans="1:30" s="56" customFormat="1" ht="200" customHeight="1" x14ac:dyDescent="0.35">
      <c r="A15" s="6">
        <v>9</v>
      </c>
      <c r="B15" s="12"/>
      <c r="C15" s="22" t="s">
        <v>96</v>
      </c>
      <c r="D15" s="12">
        <v>330</v>
      </c>
      <c r="E15" s="23">
        <f>279*1000/330</f>
        <v>845.4545454545455</v>
      </c>
      <c r="F15" s="12" t="s">
        <v>41</v>
      </c>
      <c r="G15" s="12" t="s">
        <v>94</v>
      </c>
      <c r="H15" s="12" t="s">
        <v>70</v>
      </c>
      <c r="I15" s="24" t="s">
        <v>22</v>
      </c>
      <c r="J15" s="15">
        <v>8.93</v>
      </c>
      <c r="K15" s="16">
        <v>6.68</v>
      </c>
      <c r="L15" s="16">
        <v>7.77</v>
      </c>
      <c r="M15" s="16">
        <v>10.4</v>
      </c>
      <c r="N15" s="17">
        <v>33.799999999999997</v>
      </c>
      <c r="O15" s="18" t="s">
        <v>28</v>
      </c>
      <c r="P15" s="18" t="s">
        <v>28</v>
      </c>
      <c r="Q15" s="16">
        <v>3.25</v>
      </c>
      <c r="R15" s="18">
        <v>3</v>
      </c>
      <c r="S15" s="18">
        <v>8.9</v>
      </c>
      <c r="T15" s="18">
        <v>91.8</v>
      </c>
      <c r="U15" s="18">
        <v>22</v>
      </c>
      <c r="V15" s="19" t="s">
        <v>25</v>
      </c>
      <c r="W15" s="19" t="s">
        <v>26</v>
      </c>
      <c r="X15" s="19" t="s">
        <v>26</v>
      </c>
      <c r="Y15" s="19" t="s">
        <v>27</v>
      </c>
      <c r="Z15" s="19" t="s">
        <v>27</v>
      </c>
      <c r="AA15" s="19" t="s">
        <v>26</v>
      </c>
      <c r="AB15" s="19" t="s">
        <v>25</v>
      </c>
      <c r="AC15" s="18" t="s">
        <v>8</v>
      </c>
      <c r="AD15" s="20" t="s">
        <v>8</v>
      </c>
    </row>
    <row r="16" spans="1:30" ht="200" customHeight="1" x14ac:dyDescent="0.35">
      <c r="A16" s="26">
        <v>10</v>
      </c>
      <c r="B16" s="27"/>
      <c r="C16" s="37" t="s">
        <v>99</v>
      </c>
      <c r="D16" s="27">
        <v>450</v>
      </c>
      <c r="E16" s="38">
        <f>299*1000/450</f>
        <v>664.44444444444446</v>
      </c>
      <c r="F16" s="27" t="s">
        <v>62</v>
      </c>
      <c r="G16" s="27" t="s">
        <v>100</v>
      </c>
      <c r="H16" s="27" t="s">
        <v>63</v>
      </c>
      <c r="I16" s="39" t="s">
        <v>65</v>
      </c>
      <c r="J16" s="30">
        <v>7.77</v>
      </c>
      <c r="K16" s="31">
        <v>5.85</v>
      </c>
      <c r="L16" s="31">
        <v>9.32</v>
      </c>
      <c r="M16" s="31">
        <v>9.18</v>
      </c>
      <c r="N16" s="32">
        <v>32.1</v>
      </c>
      <c r="O16" s="33" t="s">
        <v>28</v>
      </c>
      <c r="P16" s="33" t="s">
        <v>28</v>
      </c>
      <c r="Q16" s="31">
        <v>1.35</v>
      </c>
      <c r="R16" s="33">
        <v>2.8</v>
      </c>
      <c r="S16" s="33">
        <v>11.2</v>
      </c>
      <c r="T16" s="33">
        <v>96.5</v>
      </c>
      <c r="U16" s="33">
        <v>4.3</v>
      </c>
      <c r="V16" s="34" t="s">
        <v>25</v>
      </c>
      <c r="W16" s="34" t="s">
        <v>26</v>
      </c>
      <c r="X16" s="34" t="s">
        <v>26</v>
      </c>
      <c r="Y16" s="34" t="s">
        <v>27</v>
      </c>
      <c r="Z16" s="34" t="s">
        <v>27</v>
      </c>
      <c r="AA16" s="34" t="s">
        <v>26</v>
      </c>
      <c r="AB16" s="34" t="s">
        <v>25</v>
      </c>
      <c r="AC16" s="33" t="s">
        <v>8</v>
      </c>
      <c r="AD16" s="35" t="s">
        <v>8</v>
      </c>
    </row>
    <row r="17" spans="1:33" ht="200" customHeight="1" x14ac:dyDescent="0.35">
      <c r="A17" s="6">
        <v>11</v>
      </c>
      <c r="B17" s="21"/>
      <c r="C17" s="22" t="s">
        <v>101</v>
      </c>
      <c r="D17" s="8">
        <v>230</v>
      </c>
      <c r="E17" s="13">
        <f>549*1000/230</f>
        <v>2386.9565217391305</v>
      </c>
      <c r="F17" s="11" t="s">
        <v>40</v>
      </c>
      <c r="G17" s="11" t="s">
        <v>124</v>
      </c>
      <c r="H17" s="12" t="s">
        <v>16</v>
      </c>
      <c r="I17" s="14" t="s">
        <v>20</v>
      </c>
      <c r="J17" s="15">
        <v>5.83</v>
      </c>
      <c r="K17" s="16">
        <v>6.4</v>
      </c>
      <c r="L17" s="16">
        <v>8.16</v>
      </c>
      <c r="M17" s="16">
        <v>11.62</v>
      </c>
      <c r="N17" s="17">
        <v>32</v>
      </c>
      <c r="O17" s="18" t="s">
        <v>28</v>
      </c>
      <c r="P17" s="18" t="s">
        <v>28</v>
      </c>
      <c r="Q17" s="16">
        <v>4.1900000000000004</v>
      </c>
      <c r="R17" s="18">
        <v>2.6</v>
      </c>
      <c r="S17" s="18">
        <v>6.8</v>
      </c>
      <c r="T17" s="18">
        <v>89.8</v>
      </c>
      <c r="U17" s="18">
        <v>38</v>
      </c>
      <c r="V17" s="19" t="s">
        <v>25</v>
      </c>
      <c r="W17" s="19" t="s">
        <v>26</v>
      </c>
      <c r="X17" s="19" t="s">
        <v>26</v>
      </c>
      <c r="Y17" s="19" t="s">
        <v>27</v>
      </c>
      <c r="Z17" s="19" t="s">
        <v>27</v>
      </c>
      <c r="AA17" s="19" t="s">
        <v>26</v>
      </c>
      <c r="AB17" s="19" t="s">
        <v>25</v>
      </c>
      <c r="AC17" s="18" t="s">
        <v>8</v>
      </c>
      <c r="AD17" s="20" t="s">
        <v>8</v>
      </c>
    </row>
    <row r="18" spans="1:33" ht="200" customHeight="1" x14ac:dyDescent="0.35">
      <c r="A18" s="26">
        <v>12</v>
      </c>
      <c r="B18" s="27"/>
      <c r="C18" s="40" t="s">
        <v>102</v>
      </c>
      <c r="D18" s="38">
        <v>500</v>
      </c>
      <c r="E18" s="27">
        <f>199*2</f>
        <v>398</v>
      </c>
      <c r="F18" s="27" t="s">
        <v>53</v>
      </c>
      <c r="G18" s="27" t="s">
        <v>103</v>
      </c>
      <c r="H18" s="27" t="s">
        <v>18</v>
      </c>
      <c r="I18" s="29" t="s">
        <v>74</v>
      </c>
      <c r="J18" s="30">
        <v>6.6</v>
      </c>
      <c r="K18" s="31">
        <v>6.12</v>
      </c>
      <c r="L18" s="31">
        <v>6.99</v>
      </c>
      <c r="M18" s="31">
        <v>12.23</v>
      </c>
      <c r="N18" s="32">
        <v>31.9</v>
      </c>
      <c r="O18" s="33" t="s">
        <v>32</v>
      </c>
      <c r="P18" s="33" t="s">
        <v>28</v>
      </c>
      <c r="Q18" s="31">
        <v>1.29</v>
      </c>
      <c r="R18" s="33">
        <v>2.9</v>
      </c>
      <c r="S18" s="33">
        <v>8.8000000000000007</v>
      </c>
      <c r="T18" s="33">
        <v>115.6</v>
      </c>
      <c r="U18" s="33">
        <v>4.7</v>
      </c>
      <c r="V18" s="34" t="s">
        <v>25</v>
      </c>
      <c r="W18" s="34" t="s">
        <v>26</v>
      </c>
      <c r="X18" s="34" t="s">
        <v>26</v>
      </c>
      <c r="Y18" s="34" t="s">
        <v>27</v>
      </c>
      <c r="Z18" s="34" t="s">
        <v>27</v>
      </c>
      <c r="AA18" s="34" t="s">
        <v>26</v>
      </c>
      <c r="AB18" s="34" t="s">
        <v>25</v>
      </c>
      <c r="AC18" s="33" t="s">
        <v>8</v>
      </c>
      <c r="AD18" s="35" t="s">
        <v>8</v>
      </c>
    </row>
    <row r="19" spans="1:33" ht="200" customHeight="1" x14ac:dyDescent="0.35">
      <c r="A19" s="6">
        <v>13</v>
      </c>
      <c r="B19" s="21"/>
      <c r="C19" s="22" t="s">
        <v>104</v>
      </c>
      <c r="D19" s="8">
        <v>250</v>
      </c>
      <c r="E19" s="13">
        <f>849*4</f>
        <v>3396</v>
      </c>
      <c r="F19" s="11" t="s">
        <v>45</v>
      </c>
      <c r="G19" s="11" t="s">
        <v>126</v>
      </c>
      <c r="H19" s="12" t="s">
        <v>71</v>
      </c>
      <c r="I19" s="24" t="s">
        <v>65</v>
      </c>
      <c r="J19" s="15">
        <v>8.16</v>
      </c>
      <c r="K19" s="16">
        <v>6.12</v>
      </c>
      <c r="L19" s="16">
        <v>6.99</v>
      </c>
      <c r="M19" s="16">
        <v>10.4</v>
      </c>
      <c r="N19" s="17">
        <v>31.7</v>
      </c>
      <c r="O19" s="18" t="s">
        <v>28</v>
      </c>
      <c r="P19" s="18" t="s">
        <v>28</v>
      </c>
      <c r="Q19" s="16">
        <v>1.27</v>
      </c>
      <c r="R19" s="18">
        <v>2.6</v>
      </c>
      <c r="S19" s="18">
        <v>10.3</v>
      </c>
      <c r="T19" s="18">
        <v>88.7</v>
      </c>
      <c r="U19" s="18">
        <v>39</v>
      </c>
      <c r="V19" s="19" t="s">
        <v>25</v>
      </c>
      <c r="W19" s="19" t="s">
        <v>26</v>
      </c>
      <c r="X19" s="19" t="s">
        <v>26</v>
      </c>
      <c r="Y19" s="19" t="s">
        <v>27</v>
      </c>
      <c r="Z19" s="19" t="s">
        <v>27</v>
      </c>
      <c r="AA19" s="19" t="s">
        <v>26</v>
      </c>
      <c r="AB19" s="19" t="s">
        <v>25</v>
      </c>
      <c r="AC19" s="18" t="s">
        <v>8</v>
      </c>
      <c r="AD19" s="20" t="s">
        <v>8</v>
      </c>
    </row>
    <row r="20" spans="1:33" s="58" customFormat="1" ht="200" customHeight="1" x14ac:dyDescent="0.35">
      <c r="A20" s="26">
        <v>14</v>
      </c>
      <c r="B20" s="41"/>
      <c r="C20" s="28" t="s">
        <v>115</v>
      </c>
      <c r="D20" s="36">
        <v>330</v>
      </c>
      <c r="E20" s="42">
        <f>259*1000/330</f>
        <v>784.84848484848487</v>
      </c>
      <c r="F20" s="27" t="s">
        <v>46</v>
      </c>
      <c r="G20" s="27" t="s">
        <v>127</v>
      </c>
      <c r="H20" s="27" t="s">
        <v>12</v>
      </c>
      <c r="I20" s="29" t="s">
        <v>67</v>
      </c>
      <c r="J20" s="30">
        <v>6.6</v>
      </c>
      <c r="K20" s="31">
        <v>5.57</v>
      </c>
      <c r="L20" s="31">
        <v>6.99</v>
      </c>
      <c r="M20" s="31">
        <v>11.62</v>
      </c>
      <c r="N20" s="32">
        <v>30.8</v>
      </c>
      <c r="O20" s="33" t="s">
        <v>28</v>
      </c>
      <c r="P20" s="33" t="s">
        <v>28</v>
      </c>
      <c r="Q20" s="31">
        <v>4.1100000000000003</v>
      </c>
      <c r="R20" s="33">
        <v>2.5</v>
      </c>
      <c r="S20" s="33">
        <v>7.1</v>
      </c>
      <c r="T20" s="33">
        <v>89.1</v>
      </c>
      <c r="U20" s="34">
        <v>37</v>
      </c>
      <c r="V20" s="34" t="s">
        <v>25</v>
      </c>
      <c r="W20" s="34" t="s">
        <v>26</v>
      </c>
      <c r="X20" s="34" t="s">
        <v>26</v>
      </c>
      <c r="Y20" s="34" t="s">
        <v>27</v>
      </c>
      <c r="Z20" s="34" t="s">
        <v>27</v>
      </c>
      <c r="AA20" s="34" t="s">
        <v>26</v>
      </c>
      <c r="AB20" s="34" t="s">
        <v>25</v>
      </c>
      <c r="AC20" s="33" t="s">
        <v>8</v>
      </c>
      <c r="AD20" s="35" t="s">
        <v>8</v>
      </c>
    </row>
    <row r="21" spans="1:33" s="56" customFormat="1" ht="200" customHeight="1" x14ac:dyDescent="0.35">
      <c r="A21" s="6">
        <v>15</v>
      </c>
      <c r="B21" s="21"/>
      <c r="C21" s="22" t="s">
        <v>106</v>
      </c>
      <c r="D21" s="11">
        <v>220</v>
      </c>
      <c r="E21" s="13">
        <f>749*1000/220</f>
        <v>3404.5454545454545</v>
      </c>
      <c r="F21" s="12" t="s">
        <v>47</v>
      </c>
      <c r="G21" s="12" t="s">
        <v>128</v>
      </c>
      <c r="H21" s="12" t="s">
        <v>54</v>
      </c>
      <c r="I21" s="14" t="s">
        <v>24</v>
      </c>
      <c r="J21" s="15">
        <v>8.16</v>
      </c>
      <c r="K21" s="16">
        <v>5.85</v>
      </c>
      <c r="L21" s="16">
        <v>7.77</v>
      </c>
      <c r="M21" s="16">
        <v>8.56</v>
      </c>
      <c r="N21" s="17">
        <v>30.3</v>
      </c>
      <c r="O21" s="18" t="s">
        <v>28</v>
      </c>
      <c r="P21" s="18" t="s">
        <v>28</v>
      </c>
      <c r="Q21" s="16">
        <v>2.54</v>
      </c>
      <c r="R21" s="18">
        <v>2.6</v>
      </c>
      <c r="S21" s="18">
        <v>8.1</v>
      </c>
      <c r="T21" s="18">
        <v>87.8</v>
      </c>
      <c r="U21" s="19">
        <v>34</v>
      </c>
      <c r="V21" s="19" t="s">
        <v>25</v>
      </c>
      <c r="W21" s="19" t="s">
        <v>26</v>
      </c>
      <c r="X21" s="19" t="s">
        <v>26</v>
      </c>
      <c r="Y21" s="19" t="s">
        <v>27</v>
      </c>
      <c r="Z21" s="19" t="s">
        <v>27</v>
      </c>
      <c r="AA21" s="19" t="s">
        <v>26</v>
      </c>
      <c r="AB21" s="19" t="s">
        <v>25</v>
      </c>
      <c r="AC21" s="18" t="s">
        <v>8</v>
      </c>
      <c r="AD21" s="20" t="s">
        <v>8</v>
      </c>
    </row>
    <row r="22" spans="1:33" ht="200" customHeight="1" x14ac:dyDescent="0.35">
      <c r="A22" s="26">
        <v>16</v>
      </c>
      <c r="B22" s="41"/>
      <c r="C22" s="37" t="s">
        <v>108</v>
      </c>
      <c r="D22" s="36">
        <v>450</v>
      </c>
      <c r="E22" s="42">
        <f>249*1000/450</f>
        <v>553.33333333333337</v>
      </c>
      <c r="F22" s="27" t="s">
        <v>48</v>
      </c>
      <c r="G22" s="27" t="s">
        <v>103</v>
      </c>
      <c r="H22" s="27" t="s">
        <v>13</v>
      </c>
      <c r="I22" s="29" t="s">
        <v>23</v>
      </c>
      <c r="J22" s="30">
        <v>6.99</v>
      </c>
      <c r="K22" s="31">
        <v>6.12</v>
      </c>
      <c r="L22" s="31">
        <v>6.99</v>
      </c>
      <c r="M22" s="31">
        <v>9.18</v>
      </c>
      <c r="N22" s="32">
        <v>29.3</v>
      </c>
      <c r="O22" s="33" t="s">
        <v>30</v>
      </c>
      <c r="P22" s="33" t="s">
        <v>28</v>
      </c>
      <c r="Q22" s="31">
        <v>1.38</v>
      </c>
      <c r="R22" s="33">
        <v>2.8</v>
      </c>
      <c r="S22" s="33">
        <v>8.4</v>
      </c>
      <c r="T22" s="33">
        <v>96.6</v>
      </c>
      <c r="U22" s="34">
        <v>4</v>
      </c>
      <c r="V22" s="34" t="s">
        <v>25</v>
      </c>
      <c r="W22" s="34" t="s">
        <v>26</v>
      </c>
      <c r="X22" s="34" t="s">
        <v>26</v>
      </c>
      <c r="Y22" s="34" t="s">
        <v>27</v>
      </c>
      <c r="Z22" s="34" t="s">
        <v>27</v>
      </c>
      <c r="AA22" s="34" t="s">
        <v>26</v>
      </c>
      <c r="AB22" s="34" t="s">
        <v>25</v>
      </c>
      <c r="AC22" s="33" t="s">
        <v>8</v>
      </c>
      <c r="AD22" s="35" t="s">
        <v>8</v>
      </c>
    </row>
    <row r="23" spans="1:33" ht="200" customHeight="1" x14ac:dyDescent="0.35">
      <c r="A23" s="6">
        <v>17</v>
      </c>
      <c r="B23" s="21"/>
      <c r="C23" s="7" t="s">
        <v>109</v>
      </c>
      <c r="D23" s="11">
        <v>250</v>
      </c>
      <c r="E23" s="13">
        <f>199*4</f>
        <v>796</v>
      </c>
      <c r="F23" s="12" t="s">
        <v>91</v>
      </c>
      <c r="G23" s="12" t="s">
        <v>123</v>
      </c>
      <c r="H23" s="12" t="s">
        <v>14</v>
      </c>
      <c r="I23" s="14" t="s">
        <v>73</v>
      </c>
      <c r="J23" s="15">
        <v>7.38</v>
      </c>
      <c r="K23" s="16">
        <v>7.24</v>
      </c>
      <c r="L23" s="16">
        <v>5.83</v>
      </c>
      <c r="M23" s="16">
        <v>7.34</v>
      </c>
      <c r="N23" s="17">
        <v>27.8</v>
      </c>
      <c r="O23" s="18" t="s">
        <v>28</v>
      </c>
      <c r="P23" s="18" t="s">
        <v>28</v>
      </c>
      <c r="Q23" s="16">
        <v>1.39</v>
      </c>
      <c r="R23" s="18">
        <v>2.6</v>
      </c>
      <c r="S23" s="18">
        <v>8.3000000000000007</v>
      </c>
      <c r="T23" s="18">
        <v>92.4</v>
      </c>
      <c r="U23" s="19">
        <v>34</v>
      </c>
      <c r="V23" s="19" t="s">
        <v>25</v>
      </c>
      <c r="W23" s="19" t="s">
        <v>26</v>
      </c>
      <c r="X23" s="19" t="s">
        <v>26</v>
      </c>
      <c r="Y23" s="19" t="s">
        <v>27</v>
      </c>
      <c r="Z23" s="19" t="s">
        <v>27</v>
      </c>
      <c r="AA23" s="19" t="s">
        <v>26</v>
      </c>
      <c r="AB23" s="19" t="s">
        <v>25</v>
      </c>
      <c r="AC23" s="18" t="s">
        <v>8</v>
      </c>
      <c r="AD23" s="20" t="s">
        <v>8</v>
      </c>
    </row>
    <row r="24" spans="1:33" ht="200" customHeight="1" x14ac:dyDescent="0.35">
      <c r="A24" s="26">
        <v>18</v>
      </c>
      <c r="B24" s="41"/>
      <c r="C24" s="37" t="s">
        <v>118</v>
      </c>
      <c r="D24" s="36">
        <v>500</v>
      </c>
      <c r="E24" s="42">
        <f>185*2</f>
        <v>370</v>
      </c>
      <c r="F24" s="27" t="s">
        <v>110</v>
      </c>
      <c r="G24" s="27" t="s">
        <v>129</v>
      </c>
      <c r="H24" s="27" t="s">
        <v>60</v>
      </c>
      <c r="I24" s="29" t="s">
        <v>19</v>
      </c>
      <c r="J24" s="30">
        <v>6.21</v>
      </c>
      <c r="K24" s="31">
        <v>5.01</v>
      </c>
      <c r="L24" s="31">
        <v>8.5399999999999991</v>
      </c>
      <c r="M24" s="31">
        <v>7.95</v>
      </c>
      <c r="N24" s="32">
        <v>27.7</v>
      </c>
      <c r="O24" s="33" t="s">
        <v>28</v>
      </c>
      <c r="P24" s="33" t="s">
        <v>28</v>
      </c>
      <c r="Q24" s="31">
        <v>1.1399999999999999</v>
      </c>
      <c r="R24" s="33">
        <v>2.2999999999999998</v>
      </c>
      <c r="S24" s="33">
        <v>6.5</v>
      </c>
      <c r="T24" s="33">
        <v>82.3</v>
      </c>
      <c r="U24" s="34">
        <v>6.4</v>
      </c>
      <c r="V24" s="34" t="s">
        <v>25</v>
      </c>
      <c r="W24" s="34" t="s">
        <v>26</v>
      </c>
      <c r="X24" s="34" t="s">
        <v>26</v>
      </c>
      <c r="Y24" s="34" t="s">
        <v>27</v>
      </c>
      <c r="Z24" s="34" t="s">
        <v>27</v>
      </c>
      <c r="AA24" s="34" t="s">
        <v>26</v>
      </c>
      <c r="AB24" s="34" t="s">
        <v>25</v>
      </c>
      <c r="AC24" s="33" t="s">
        <v>8</v>
      </c>
      <c r="AD24" s="35" t="s">
        <v>8</v>
      </c>
    </row>
    <row r="25" spans="1:33" ht="200" customHeight="1" x14ac:dyDescent="0.35">
      <c r="A25" s="6">
        <v>19</v>
      </c>
      <c r="B25" s="12"/>
      <c r="C25" s="22" t="s">
        <v>111</v>
      </c>
      <c r="D25" s="12">
        <v>500</v>
      </c>
      <c r="E25" s="12">
        <f>199*2</f>
        <v>398</v>
      </c>
      <c r="F25" s="12" t="s">
        <v>49</v>
      </c>
      <c r="G25" s="12" t="s">
        <v>103</v>
      </c>
      <c r="H25" s="12" t="s">
        <v>15</v>
      </c>
      <c r="I25" s="24" t="s">
        <v>68</v>
      </c>
      <c r="J25" s="15">
        <v>6.21</v>
      </c>
      <c r="K25" s="16">
        <v>5.85</v>
      </c>
      <c r="L25" s="16">
        <v>6.21</v>
      </c>
      <c r="M25" s="16">
        <v>8.56</v>
      </c>
      <c r="N25" s="17">
        <v>26.8</v>
      </c>
      <c r="O25" s="25" t="s">
        <v>31</v>
      </c>
      <c r="P25" s="18" t="s">
        <v>28</v>
      </c>
      <c r="Q25" s="16">
        <v>1.24</v>
      </c>
      <c r="R25" s="18">
        <v>2.8</v>
      </c>
      <c r="S25" s="18">
        <v>8.3000000000000007</v>
      </c>
      <c r="T25" s="18">
        <v>112.7</v>
      </c>
      <c r="U25" s="18">
        <v>4</v>
      </c>
      <c r="V25" s="19" t="s">
        <v>25</v>
      </c>
      <c r="W25" s="19" t="s">
        <v>26</v>
      </c>
      <c r="X25" s="19" t="s">
        <v>26</v>
      </c>
      <c r="Y25" s="19" t="s">
        <v>27</v>
      </c>
      <c r="Z25" s="19" t="s">
        <v>27</v>
      </c>
      <c r="AA25" s="19" t="s">
        <v>26</v>
      </c>
      <c r="AB25" s="19" t="s">
        <v>25</v>
      </c>
      <c r="AC25" s="18" t="s">
        <v>8</v>
      </c>
      <c r="AD25" s="20" t="s">
        <v>8</v>
      </c>
    </row>
    <row r="26" spans="1:33" ht="230" customHeight="1" thickBot="1" x14ac:dyDescent="0.4">
      <c r="A26" s="43">
        <v>20</v>
      </c>
      <c r="B26" s="44"/>
      <c r="C26" s="45" t="s">
        <v>114</v>
      </c>
      <c r="D26" s="46">
        <v>250</v>
      </c>
      <c r="E26" s="47">
        <f>239*4</f>
        <v>956</v>
      </c>
      <c r="F26" s="48" t="s">
        <v>50</v>
      </c>
      <c r="G26" s="48" t="s">
        <v>130</v>
      </c>
      <c r="H26" s="49" t="s">
        <v>75</v>
      </c>
      <c r="I26" s="50" t="s">
        <v>24</v>
      </c>
      <c r="J26" s="51">
        <v>8.16</v>
      </c>
      <c r="K26" s="51">
        <v>5.29</v>
      </c>
      <c r="L26" s="51">
        <v>3.88</v>
      </c>
      <c r="M26" s="52">
        <v>6.12</v>
      </c>
      <c r="N26" s="53">
        <v>23.4</v>
      </c>
      <c r="O26" s="54" t="s">
        <v>28</v>
      </c>
      <c r="P26" s="54" t="s">
        <v>28</v>
      </c>
      <c r="Q26" s="51">
        <v>1.36</v>
      </c>
      <c r="R26" s="54">
        <v>3</v>
      </c>
      <c r="S26" s="54">
        <v>9.3000000000000007</v>
      </c>
      <c r="T26" s="54">
        <v>98</v>
      </c>
      <c r="U26" s="54">
        <v>38</v>
      </c>
      <c r="V26" s="48" t="s">
        <v>25</v>
      </c>
      <c r="W26" s="48" t="s">
        <v>26</v>
      </c>
      <c r="X26" s="48" t="s">
        <v>26</v>
      </c>
      <c r="Y26" s="48" t="s">
        <v>27</v>
      </c>
      <c r="Z26" s="48" t="s">
        <v>27</v>
      </c>
      <c r="AA26" s="48" t="s">
        <v>26</v>
      </c>
      <c r="AB26" s="48" t="s">
        <v>25</v>
      </c>
      <c r="AC26" s="54" t="s">
        <v>8</v>
      </c>
      <c r="AD26" s="55" t="s">
        <v>8</v>
      </c>
    </row>
    <row r="27" spans="1:33" ht="56.5" customHeight="1" x14ac:dyDescent="0.35">
      <c r="A27" s="76" t="s">
        <v>3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</row>
    <row r="28" spans="1:33" ht="42.5" customHeight="1" x14ac:dyDescent="0.35">
      <c r="A28" s="77" t="s">
        <v>132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</row>
    <row r="29" spans="1:33" ht="19" hidden="1" customHeight="1" x14ac:dyDescent="0.35">
      <c r="AE29" s="4"/>
      <c r="AF29" s="4"/>
      <c r="AG29" s="4"/>
    </row>
  </sheetData>
  <sheetProtection algorithmName="SHA-512" hashValue="D3HxqSrqVn6dyZQkQNl+apnRCwF3p/dnXh+weAR1yA6SZdUWg+PvSz0E/g+nogsdT83xQr7gHY6al12k9Kr2wg==" saltValue="bGYV9lNLCkK8YokteWcHFQ==" spinCount="100000" sheet="1" objects="1" scenarios="1"/>
  <pageMargins left="0.25" right="0.25" top="0.75" bottom="0.75" header="0.3" footer="0.3"/>
  <pageSetup paperSize="8" scale="37" fitToWidth="2" fitToHeight="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FC61-B5D4-4ACD-BDD7-E5921A9DCF34}">
  <sheetPr>
    <pageSetUpPr fitToPage="1"/>
  </sheetPr>
  <dimension ref="A1:AH35"/>
  <sheetViews>
    <sheetView zoomScale="70" zoomScaleNormal="70" zoomScaleSheetLayoutView="50" zoomScalePageLayoutView="40" workbookViewId="0"/>
  </sheetViews>
  <sheetFormatPr defaultColWidth="0" defaultRowHeight="0" customHeight="1" zeroHeight="1" x14ac:dyDescent="0.35"/>
  <cols>
    <col min="1" max="1" width="18" style="1" customWidth="1"/>
    <col min="2" max="2" width="31.1796875" customWidth="1"/>
    <col min="3" max="3" width="48.81640625" style="5" customWidth="1"/>
    <col min="4" max="5" width="20.81640625" customWidth="1"/>
    <col min="6" max="6" width="40.1796875" customWidth="1"/>
    <col min="7" max="7" width="53.90625" customWidth="1"/>
    <col min="8" max="8" width="40.81640625" customWidth="1"/>
    <col min="9" max="9" width="27" customWidth="1"/>
    <col min="10" max="10" width="48.08984375" customWidth="1"/>
    <col min="11" max="12" width="20.81640625" customWidth="1"/>
    <col min="13" max="13" width="22.453125" customWidth="1"/>
    <col min="14" max="15" width="20.81640625" customWidth="1"/>
    <col min="16" max="16" width="29.1796875" style="2" customWidth="1"/>
    <col min="17" max="17" width="23.81640625" style="3" customWidth="1"/>
    <col min="18" max="18" width="22.81640625" customWidth="1"/>
    <col min="19" max="19" width="25" style="2" customWidth="1"/>
    <col min="20" max="20" width="21.81640625" style="1" customWidth="1"/>
    <col min="21" max="21" width="20.81640625" customWidth="1"/>
    <col min="22" max="22" width="20.81640625" style="2" customWidth="1"/>
    <col min="23" max="25" width="23.81640625" style="3" customWidth="1"/>
    <col min="26" max="26" width="25.1796875" style="3" customWidth="1"/>
    <col min="27" max="27" width="23.81640625" style="3" customWidth="1"/>
    <col min="28" max="28" width="23" style="3" customWidth="1"/>
    <col min="29" max="29" width="20.81640625" style="2" customWidth="1"/>
    <col min="30" max="31" width="24.453125" style="2" customWidth="1"/>
    <col min="32" max="34" width="0" hidden="1" customWidth="1"/>
    <col min="35" max="16384" width="9.1796875" hidden="1"/>
  </cols>
  <sheetData>
    <row r="1" spans="1:31" s="78" customFormat="1" ht="30" customHeight="1" thickBot="1" x14ac:dyDescent="0.4">
      <c r="A1" s="63"/>
      <c r="B1" s="63"/>
      <c r="C1" s="63"/>
      <c r="D1" s="63"/>
      <c r="E1" s="63"/>
      <c r="F1" s="63"/>
      <c r="G1" s="63"/>
      <c r="H1" s="63"/>
      <c r="I1" s="63"/>
      <c r="J1" s="69"/>
      <c r="K1" s="70"/>
      <c r="L1" s="71"/>
      <c r="M1" s="71" t="s">
        <v>2</v>
      </c>
      <c r="N1" s="71"/>
      <c r="O1" s="72"/>
      <c r="P1" s="66"/>
      <c r="Q1" s="67"/>
      <c r="R1" s="67"/>
      <c r="S1" s="67"/>
      <c r="T1" s="67"/>
      <c r="U1" s="67"/>
      <c r="V1" s="91"/>
      <c r="W1" s="91" t="s">
        <v>151</v>
      </c>
      <c r="X1" s="92" t="s">
        <v>152</v>
      </c>
      <c r="Y1" s="67"/>
      <c r="Z1" s="67"/>
      <c r="AA1" s="67"/>
      <c r="AB1" s="67"/>
      <c r="AC1" s="67"/>
      <c r="AD1" s="67"/>
      <c r="AE1" s="68"/>
    </row>
    <row r="2" spans="1:31" s="78" customFormat="1" ht="30" customHeight="1" thickTop="1" x14ac:dyDescent="0.45">
      <c r="A2" s="79" t="s">
        <v>134</v>
      </c>
      <c r="B2" s="79" t="s">
        <v>136</v>
      </c>
      <c r="C2" s="79" t="s">
        <v>0</v>
      </c>
      <c r="D2" s="79" t="s">
        <v>138</v>
      </c>
      <c r="E2" s="79" t="s">
        <v>140</v>
      </c>
      <c r="F2" s="79" t="s">
        <v>142</v>
      </c>
      <c r="G2" s="79" t="s">
        <v>144</v>
      </c>
      <c r="H2" s="79" t="s">
        <v>142</v>
      </c>
      <c r="I2" s="79" t="s">
        <v>4</v>
      </c>
      <c r="J2" s="80" t="s">
        <v>1</v>
      </c>
      <c r="K2" s="81" t="s">
        <v>177</v>
      </c>
      <c r="L2" s="82" t="s">
        <v>5</v>
      </c>
      <c r="M2" s="82" t="s">
        <v>6</v>
      </c>
      <c r="N2" s="83" t="s">
        <v>7</v>
      </c>
      <c r="O2" s="84" t="s">
        <v>149</v>
      </c>
      <c r="P2" s="81" t="s">
        <v>153</v>
      </c>
      <c r="Q2" s="82" t="s">
        <v>155</v>
      </c>
      <c r="R2" s="82" t="s">
        <v>157</v>
      </c>
      <c r="S2" s="82" t="s">
        <v>159</v>
      </c>
      <c r="T2" s="82" t="s">
        <v>160</v>
      </c>
      <c r="U2" s="82" t="s">
        <v>162</v>
      </c>
      <c r="V2" s="82" t="s">
        <v>164</v>
      </c>
      <c r="W2" s="82" t="s">
        <v>165</v>
      </c>
      <c r="X2" s="82" t="s">
        <v>167</v>
      </c>
      <c r="Y2" s="82" t="s">
        <v>168</v>
      </c>
      <c r="Z2" s="82" t="s">
        <v>169</v>
      </c>
      <c r="AA2" s="82" t="s">
        <v>170</v>
      </c>
      <c r="AB2" s="82" t="s">
        <v>172</v>
      </c>
      <c r="AC2" s="82" t="s">
        <v>171</v>
      </c>
      <c r="AD2" s="83" t="s">
        <v>173</v>
      </c>
      <c r="AE2" s="84" t="s">
        <v>175</v>
      </c>
    </row>
    <row r="3" spans="1:31" s="90" customFormat="1" ht="56.5" customHeight="1" x14ac:dyDescent="0.35">
      <c r="A3" s="85" t="s">
        <v>135</v>
      </c>
      <c r="B3" s="85" t="s">
        <v>137</v>
      </c>
      <c r="C3" s="85"/>
      <c r="D3" s="85" t="s">
        <v>139</v>
      </c>
      <c r="E3" s="85" t="s">
        <v>141</v>
      </c>
      <c r="F3" s="85" t="s">
        <v>143</v>
      </c>
      <c r="G3" s="85" t="s">
        <v>145</v>
      </c>
      <c r="H3" s="85" t="s">
        <v>146</v>
      </c>
      <c r="I3" s="85"/>
      <c r="J3" s="86"/>
      <c r="K3" s="87" t="s">
        <v>148</v>
      </c>
      <c r="L3" s="85"/>
      <c r="M3" s="85"/>
      <c r="N3" s="88"/>
      <c r="O3" s="89" t="s">
        <v>150</v>
      </c>
      <c r="P3" s="87" t="s">
        <v>154</v>
      </c>
      <c r="Q3" s="85" t="s">
        <v>156</v>
      </c>
      <c r="R3" s="85" t="s">
        <v>158</v>
      </c>
      <c r="S3" s="85" t="s">
        <v>158</v>
      </c>
      <c r="T3" s="85" t="s">
        <v>161</v>
      </c>
      <c r="U3" s="85" t="s">
        <v>163</v>
      </c>
      <c r="V3" s="85" t="s">
        <v>163</v>
      </c>
      <c r="W3" s="85" t="s">
        <v>166</v>
      </c>
      <c r="X3" s="85" t="s">
        <v>166</v>
      </c>
      <c r="Y3" s="85" t="s">
        <v>166</v>
      </c>
      <c r="Z3" s="85" t="s">
        <v>166</v>
      </c>
      <c r="AA3" s="85" t="s">
        <v>166</v>
      </c>
      <c r="AB3" s="85" t="s">
        <v>166</v>
      </c>
      <c r="AC3" s="85" t="s">
        <v>166</v>
      </c>
      <c r="AD3" s="88" t="s">
        <v>174</v>
      </c>
      <c r="AE3" s="89" t="s">
        <v>176</v>
      </c>
    </row>
    <row r="4" spans="1:31" s="78" customFormat="1" ht="30" customHeight="1" thickBot="1" x14ac:dyDescent="0.4">
      <c r="A4" s="64"/>
      <c r="B4" s="64"/>
      <c r="C4" s="60"/>
      <c r="D4" s="64"/>
      <c r="E4" s="64"/>
      <c r="F4" s="60"/>
      <c r="G4" s="60"/>
      <c r="H4" s="60"/>
      <c r="I4" s="60"/>
      <c r="J4" s="62"/>
      <c r="K4" s="65"/>
      <c r="L4" s="60"/>
      <c r="M4" s="60"/>
      <c r="N4" s="61"/>
      <c r="O4" s="73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1"/>
      <c r="AE4" s="62"/>
    </row>
    <row r="5" spans="1:31" ht="200" customHeight="1" x14ac:dyDescent="0.35">
      <c r="A5" s="6">
        <v>1</v>
      </c>
      <c r="B5" s="21"/>
      <c r="C5" s="22" t="s">
        <v>77</v>
      </c>
      <c r="D5" s="11">
        <v>500</v>
      </c>
      <c r="E5" s="13">
        <f>369*2</f>
        <v>738</v>
      </c>
      <c r="F5" s="11" t="s">
        <v>9</v>
      </c>
      <c r="G5" s="23" t="s">
        <v>78</v>
      </c>
      <c r="H5" s="12" t="s">
        <v>34</v>
      </c>
      <c r="I5" s="13" t="s">
        <v>10</v>
      </c>
      <c r="J5" s="14" t="s">
        <v>19</v>
      </c>
      <c r="K5" s="15">
        <v>9.32</v>
      </c>
      <c r="L5" s="16">
        <v>6.96</v>
      </c>
      <c r="M5" s="16">
        <v>8.93</v>
      </c>
      <c r="N5" s="16">
        <v>14.68</v>
      </c>
      <c r="O5" s="17">
        <v>39.9</v>
      </c>
      <c r="P5" s="18" t="s">
        <v>28</v>
      </c>
      <c r="Q5" s="19" t="s">
        <v>28</v>
      </c>
      <c r="R5" s="16">
        <v>2.19</v>
      </c>
      <c r="S5" s="18">
        <v>2.2000000000000002</v>
      </c>
      <c r="T5" s="18">
        <v>8.8000000000000007</v>
      </c>
      <c r="U5" s="18">
        <v>72.400000000000006</v>
      </c>
      <c r="V5" s="18">
        <v>9.1</v>
      </c>
      <c r="W5" s="19" t="s">
        <v>25</v>
      </c>
      <c r="X5" s="19" t="s">
        <v>26</v>
      </c>
      <c r="Y5" s="19" t="s">
        <v>26</v>
      </c>
      <c r="Z5" s="19" t="s">
        <v>27</v>
      </c>
      <c r="AA5" s="19" t="s">
        <v>27</v>
      </c>
      <c r="AB5" s="19" t="s">
        <v>26</v>
      </c>
      <c r="AC5" s="19" t="s">
        <v>25</v>
      </c>
      <c r="AD5" s="18" t="s">
        <v>8</v>
      </c>
      <c r="AE5" s="20" t="s">
        <v>29</v>
      </c>
    </row>
    <row r="6" spans="1:31" ht="200" customHeight="1" x14ac:dyDescent="0.35">
      <c r="A6" s="26">
        <v>2</v>
      </c>
      <c r="B6" s="27"/>
      <c r="C6" s="28" t="s">
        <v>133</v>
      </c>
      <c r="D6" s="27">
        <v>250</v>
      </c>
      <c r="E6" s="27">
        <f>199*4</f>
        <v>796</v>
      </c>
      <c r="F6" s="27" t="s">
        <v>91</v>
      </c>
      <c r="G6" s="27" t="s">
        <v>123</v>
      </c>
      <c r="H6" s="27" t="s">
        <v>72</v>
      </c>
      <c r="I6" s="27" t="s">
        <v>10</v>
      </c>
      <c r="J6" s="29" t="s">
        <v>73</v>
      </c>
      <c r="K6" s="30">
        <v>7.77</v>
      </c>
      <c r="L6" s="31">
        <v>6.4</v>
      </c>
      <c r="M6" s="31">
        <v>8.16</v>
      </c>
      <c r="N6" s="31">
        <v>12.23</v>
      </c>
      <c r="O6" s="32">
        <v>34.6</v>
      </c>
      <c r="P6" s="33" t="s">
        <v>28</v>
      </c>
      <c r="Q6" s="33" t="s">
        <v>28</v>
      </c>
      <c r="R6" s="31">
        <v>2.89</v>
      </c>
      <c r="S6" s="33">
        <v>2.5</v>
      </c>
      <c r="T6" s="33">
        <v>5.9</v>
      </c>
      <c r="U6" s="33">
        <v>88.7</v>
      </c>
      <c r="V6" s="33">
        <v>31</v>
      </c>
      <c r="W6" s="34" t="s">
        <v>25</v>
      </c>
      <c r="X6" s="34" t="s">
        <v>26</v>
      </c>
      <c r="Y6" s="34" t="s">
        <v>26</v>
      </c>
      <c r="Z6" s="34" t="s">
        <v>27</v>
      </c>
      <c r="AA6" s="34" t="s">
        <v>27</v>
      </c>
      <c r="AB6" s="34" t="s">
        <v>26</v>
      </c>
      <c r="AC6" s="34" t="s">
        <v>25</v>
      </c>
      <c r="AD6" s="33" t="s">
        <v>8</v>
      </c>
      <c r="AE6" s="35" t="s">
        <v>29</v>
      </c>
    </row>
    <row r="7" spans="1:31" s="56" customFormat="1" ht="200" customHeight="1" x14ac:dyDescent="0.35">
      <c r="A7" s="6">
        <v>3</v>
      </c>
      <c r="B7" s="12"/>
      <c r="C7" s="22" t="s">
        <v>117</v>
      </c>
      <c r="D7" s="12">
        <v>330</v>
      </c>
      <c r="E7" s="23">
        <f>289*1000/330</f>
        <v>875.75757575757575</v>
      </c>
      <c r="F7" s="12" t="s">
        <v>41</v>
      </c>
      <c r="G7" s="12" t="s">
        <v>94</v>
      </c>
      <c r="H7" s="12" t="s">
        <v>69</v>
      </c>
      <c r="I7" s="12" t="s">
        <v>10</v>
      </c>
      <c r="J7" s="14" t="s">
        <v>23</v>
      </c>
      <c r="K7" s="15">
        <v>8.16</v>
      </c>
      <c r="L7" s="16">
        <v>6.4</v>
      </c>
      <c r="M7" s="16">
        <v>8.5399999999999991</v>
      </c>
      <c r="N7" s="16">
        <v>11.01</v>
      </c>
      <c r="O7" s="17">
        <v>34.1</v>
      </c>
      <c r="P7" s="18" t="s">
        <v>28</v>
      </c>
      <c r="Q7" s="18" t="s">
        <v>28</v>
      </c>
      <c r="R7" s="16">
        <v>2.85</v>
      </c>
      <c r="S7" s="18">
        <v>2.9</v>
      </c>
      <c r="T7" s="18">
        <v>7.8</v>
      </c>
      <c r="U7" s="18">
        <v>101.1</v>
      </c>
      <c r="V7" s="18">
        <v>11</v>
      </c>
      <c r="W7" s="19" t="s">
        <v>25</v>
      </c>
      <c r="X7" s="19" t="s">
        <v>26</v>
      </c>
      <c r="Y7" s="19" t="s">
        <v>26</v>
      </c>
      <c r="Z7" s="19" t="s">
        <v>27</v>
      </c>
      <c r="AA7" s="19" t="s">
        <v>27</v>
      </c>
      <c r="AB7" s="19" t="s">
        <v>26</v>
      </c>
      <c r="AC7" s="19" t="s">
        <v>25</v>
      </c>
      <c r="AD7" s="18" t="s">
        <v>8</v>
      </c>
      <c r="AE7" s="20" t="s">
        <v>29</v>
      </c>
    </row>
    <row r="8" spans="1:31" ht="200" customHeight="1" x14ac:dyDescent="0.35">
      <c r="A8" s="26">
        <v>4</v>
      </c>
      <c r="B8" s="41"/>
      <c r="C8" s="37" t="s">
        <v>97</v>
      </c>
      <c r="D8" s="57">
        <v>500</v>
      </c>
      <c r="E8" s="42">
        <f>289*2</f>
        <v>578</v>
      </c>
      <c r="F8" s="36" t="s">
        <v>43</v>
      </c>
      <c r="G8" s="36" t="s">
        <v>98</v>
      </c>
      <c r="H8" s="27" t="s">
        <v>58</v>
      </c>
      <c r="I8" s="36" t="s">
        <v>35</v>
      </c>
      <c r="J8" s="39" t="s">
        <v>64</v>
      </c>
      <c r="K8" s="30">
        <v>7.77</v>
      </c>
      <c r="L8" s="31">
        <v>5.57</v>
      </c>
      <c r="M8" s="31">
        <v>7.38</v>
      </c>
      <c r="N8" s="31">
        <v>11.62</v>
      </c>
      <c r="O8" s="32">
        <v>32.299999999999997</v>
      </c>
      <c r="P8" s="33" t="s">
        <v>28</v>
      </c>
      <c r="Q8" s="33" t="s">
        <v>28</v>
      </c>
      <c r="R8" s="31">
        <v>1.91</v>
      </c>
      <c r="S8" s="33">
        <v>3.4</v>
      </c>
      <c r="T8" s="33">
        <v>5.0999999999999996</v>
      </c>
      <c r="U8" s="33">
        <v>107.9</v>
      </c>
      <c r="V8" s="33">
        <v>43</v>
      </c>
      <c r="W8" s="34" t="s">
        <v>25</v>
      </c>
      <c r="X8" s="34" t="s">
        <v>26</v>
      </c>
      <c r="Y8" s="34" t="s">
        <v>26</v>
      </c>
      <c r="Z8" s="34" t="s">
        <v>27</v>
      </c>
      <c r="AA8" s="34" t="s">
        <v>27</v>
      </c>
      <c r="AB8" s="34" t="s">
        <v>26</v>
      </c>
      <c r="AC8" s="34" t="s">
        <v>25</v>
      </c>
      <c r="AD8" s="33">
        <v>35.6</v>
      </c>
      <c r="AE8" s="35" t="s">
        <v>29</v>
      </c>
    </row>
    <row r="9" spans="1:31" s="56" customFormat="1" ht="200" customHeight="1" x14ac:dyDescent="0.35">
      <c r="A9" s="6">
        <v>5</v>
      </c>
      <c r="B9" s="12"/>
      <c r="C9" s="22" t="s">
        <v>93</v>
      </c>
      <c r="D9" s="12">
        <v>330</v>
      </c>
      <c r="E9" s="23">
        <f>289*1000/330</f>
        <v>875.75757575757575</v>
      </c>
      <c r="F9" s="12" t="s">
        <v>44</v>
      </c>
      <c r="G9" s="12" t="s">
        <v>105</v>
      </c>
      <c r="H9" s="12" t="s">
        <v>76</v>
      </c>
      <c r="I9" s="12" t="s">
        <v>112</v>
      </c>
      <c r="J9" s="14" t="s">
        <v>66</v>
      </c>
      <c r="K9" s="15">
        <v>8.5399999999999991</v>
      </c>
      <c r="L9" s="16">
        <v>6.68</v>
      </c>
      <c r="M9" s="16">
        <v>8.16</v>
      </c>
      <c r="N9" s="16">
        <v>7.95</v>
      </c>
      <c r="O9" s="17">
        <v>31.3</v>
      </c>
      <c r="P9" s="18" t="s">
        <v>28</v>
      </c>
      <c r="Q9" s="18" t="s">
        <v>28</v>
      </c>
      <c r="R9" s="16">
        <v>1.46</v>
      </c>
      <c r="S9" s="18">
        <v>3.1</v>
      </c>
      <c r="T9" s="18">
        <v>4.7</v>
      </c>
      <c r="U9" s="18">
        <v>91.9</v>
      </c>
      <c r="V9" s="18">
        <v>18</v>
      </c>
      <c r="W9" s="19" t="s">
        <v>25</v>
      </c>
      <c r="X9" s="19" t="s">
        <v>26</v>
      </c>
      <c r="Y9" s="19" t="s">
        <v>26</v>
      </c>
      <c r="Z9" s="19" t="s">
        <v>27</v>
      </c>
      <c r="AA9" s="19" t="s">
        <v>27</v>
      </c>
      <c r="AB9" s="19" t="s">
        <v>26</v>
      </c>
      <c r="AC9" s="19" t="s">
        <v>25</v>
      </c>
      <c r="AD9" s="18" t="s">
        <v>8</v>
      </c>
      <c r="AE9" s="20" t="s">
        <v>29</v>
      </c>
    </row>
    <row r="10" spans="1:31" s="58" customFormat="1" ht="200" customHeight="1" thickBot="1" x14ac:dyDescent="0.4">
      <c r="A10" s="26">
        <v>6</v>
      </c>
      <c r="B10" s="41"/>
      <c r="C10" s="37" t="s">
        <v>107</v>
      </c>
      <c r="D10" s="36">
        <v>220</v>
      </c>
      <c r="E10" s="42">
        <f>749*1000/220</f>
        <v>3404.5454545454545</v>
      </c>
      <c r="F10" s="27" t="s">
        <v>47</v>
      </c>
      <c r="G10" s="27" t="s">
        <v>128</v>
      </c>
      <c r="H10" s="27" t="s">
        <v>55</v>
      </c>
      <c r="I10" s="27" t="s">
        <v>113</v>
      </c>
      <c r="J10" s="29" t="s">
        <v>23</v>
      </c>
      <c r="K10" s="30">
        <v>7.77</v>
      </c>
      <c r="L10" s="31">
        <v>5.29</v>
      </c>
      <c r="M10" s="31">
        <v>7.77</v>
      </c>
      <c r="N10" s="31">
        <v>9.18</v>
      </c>
      <c r="O10" s="32">
        <v>30</v>
      </c>
      <c r="P10" s="33" t="s">
        <v>28</v>
      </c>
      <c r="Q10" s="33" t="s">
        <v>28</v>
      </c>
      <c r="R10" s="31">
        <v>0.83</v>
      </c>
      <c r="S10" s="33">
        <v>2.5</v>
      </c>
      <c r="T10" s="33">
        <v>3.7</v>
      </c>
      <c r="U10" s="33">
        <v>88.1</v>
      </c>
      <c r="V10" s="34">
        <v>26</v>
      </c>
      <c r="W10" s="34" t="s">
        <v>25</v>
      </c>
      <c r="X10" s="34" t="s">
        <v>26</v>
      </c>
      <c r="Y10" s="36">
        <v>195</v>
      </c>
      <c r="Z10" s="34" t="s">
        <v>27</v>
      </c>
      <c r="AA10" s="34" t="s">
        <v>27</v>
      </c>
      <c r="AB10" s="34" t="s">
        <v>26</v>
      </c>
      <c r="AC10" s="34" t="s">
        <v>25</v>
      </c>
      <c r="AD10" s="33" t="s">
        <v>8</v>
      </c>
      <c r="AE10" s="35" t="s">
        <v>29</v>
      </c>
    </row>
    <row r="11" spans="1:31" ht="48" customHeight="1" x14ac:dyDescent="0.35">
      <c r="A11" s="76" t="s">
        <v>3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</row>
    <row r="12" spans="1:31" ht="52" customHeight="1" x14ac:dyDescent="0.35">
      <c r="A12" s="77" t="s">
        <v>132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</row>
    <row r="13" spans="1:31" ht="200" hidden="1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200" hidden="1" customHeight="1" x14ac:dyDescent="0.35"/>
    <row r="15" spans="1:31" ht="200" hidden="1" customHeight="1" x14ac:dyDescent="0.35"/>
    <row r="16" spans="1:31" ht="200" hidden="1" customHeight="1" x14ac:dyDescent="0.35"/>
    <row r="17" ht="200" hidden="1" customHeight="1" x14ac:dyDescent="0.35"/>
    <row r="18" ht="200" hidden="1" customHeight="1" x14ac:dyDescent="0.35"/>
    <row r="19" ht="200" hidden="1" customHeight="1" x14ac:dyDescent="0.35"/>
    <row r="20" ht="200" hidden="1" customHeight="1" x14ac:dyDescent="0.35"/>
    <row r="21" ht="200" hidden="1" customHeight="1" x14ac:dyDescent="0.35"/>
    <row r="22" ht="200" hidden="1" customHeight="1" x14ac:dyDescent="0.35"/>
    <row r="23" ht="200" hidden="1" customHeight="1" x14ac:dyDescent="0.35"/>
    <row r="24" ht="200" hidden="1" customHeight="1" x14ac:dyDescent="0.35"/>
    <row r="25" ht="200" hidden="1" customHeight="1" x14ac:dyDescent="0.35"/>
    <row r="26" ht="230.15" hidden="1" customHeight="1" x14ac:dyDescent="0.35"/>
    <row r="27" ht="200" hidden="1" customHeight="1" x14ac:dyDescent="0.35"/>
    <row r="28" ht="200" hidden="1" customHeight="1" x14ac:dyDescent="0.35"/>
    <row r="29" ht="200" hidden="1" customHeight="1" x14ac:dyDescent="0.35"/>
    <row r="30" ht="200" hidden="1" customHeight="1" x14ac:dyDescent="0.35"/>
    <row r="31" ht="200" hidden="1" customHeight="1" x14ac:dyDescent="0.35"/>
    <row r="32" ht="200" hidden="1" customHeight="1" x14ac:dyDescent="0.35"/>
    <row r="33" spans="32:34" ht="40" hidden="1" customHeight="1" x14ac:dyDescent="0.35"/>
    <row r="34" spans="32:34" ht="40" hidden="1" customHeight="1" x14ac:dyDescent="0.35"/>
    <row r="35" spans="32:34" ht="15" hidden="1" customHeight="1" x14ac:dyDescent="0.35">
      <c r="AF35" s="4"/>
      <c r="AG35" s="4"/>
      <c r="AH35" s="4"/>
    </row>
  </sheetData>
  <sheetProtection algorithmName="SHA-512" hashValue="Ln9HyZP58gwS7qjZbYRDliT3jNgIRnse/vuHXhF9dyfHAB2OC6xXKvPjulMjW+e7/C17pqRpwnUVshecPeL30A==" saltValue="pkAjlvrL7yHupaC/IhzP5Q==" spinCount="100000" sheet="1" objects="1" scenarios="1"/>
  <pageMargins left="0.25" right="0.25" top="0.75" bottom="0.75" header="0.3" footer="0.3"/>
  <pageSetup paperSize="8" scale="37" fitToWidth="2" fitToHeight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Tejeskávék</vt:lpstr>
      <vt:lpstr>Laktózmentes tejeskávék</vt:lpstr>
      <vt:lpstr>'Laktózmentes tejeskávék'!Nyomtatási_terület</vt:lpstr>
      <vt:lpstr>Tejeskávék!Nyomtatási_terület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A</dc:creator>
  <cp:lastModifiedBy> Kühn Dorottya</cp:lastModifiedBy>
  <cp:lastPrinted>2020-03-10T09:14:19Z</cp:lastPrinted>
  <dcterms:created xsi:type="dcterms:W3CDTF">2019-05-13T07:58:30Z</dcterms:created>
  <dcterms:modified xsi:type="dcterms:W3CDTF">2025-02-25T10:41:57Z</dcterms:modified>
</cp:coreProperties>
</file>